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dm/Downloads/"/>
    </mc:Choice>
  </mc:AlternateContent>
  <xr:revisionPtr revIDLastSave="0" documentId="8_{52ABE772-AFD6-FC43-85A5-01CC62C1CDC0}" xr6:coauthVersionLast="45" xr6:coauthVersionMax="45" xr10:uidLastSave="{00000000-0000-0000-0000-000000000000}"/>
  <bookViews>
    <workbookView xWindow="0" yWindow="460" windowWidth="28800" windowHeight="15960" xr2:uid="{00000000-000D-0000-FFFF-FFFF00000000}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8" i="2" l="1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L29" i="1"/>
  <c r="K29" i="1"/>
  <c r="J29" i="1"/>
  <c r="I29" i="1"/>
  <c r="O28" i="1"/>
  <c r="O30" i="1" s="1"/>
  <c r="B42" i="1" s="1"/>
  <c r="L28" i="1"/>
  <c r="K28" i="1"/>
  <c r="J28" i="1"/>
  <c r="I28" i="1"/>
  <c r="H28" i="1"/>
  <c r="H29" i="1" s="1"/>
  <c r="L30" i="1" s="1"/>
  <c r="F28" i="1"/>
  <c r="B35" i="1" s="1"/>
  <c r="E28" i="1"/>
  <c r="B36" i="1" s="1"/>
  <c r="AL27" i="1"/>
  <c r="Z27" i="1"/>
  <c r="W27" i="1"/>
  <c r="AF27" i="1" s="1"/>
  <c r="G27" i="1"/>
  <c r="T27" i="1" s="1"/>
  <c r="D27" i="1"/>
  <c r="AL26" i="1"/>
  <c r="AF26" i="1"/>
  <c r="Z26" i="1"/>
  <c r="W26" i="1"/>
  <c r="G26" i="1"/>
  <c r="T26" i="1" s="1"/>
  <c r="D26" i="1"/>
  <c r="AL25" i="1"/>
  <c r="AF25" i="1"/>
  <c r="Z25" i="1"/>
  <c r="W25" i="1"/>
  <c r="G25" i="1"/>
  <c r="T25" i="1" s="1"/>
  <c r="D25" i="1"/>
  <c r="AF24" i="1"/>
  <c r="Z24" i="1"/>
  <c r="AL24" i="1" s="1"/>
  <c r="W24" i="1"/>
  <c r="G24" i="1"/>
  <c r="T24" i="1" s="1"/>
  <c r="D24" i="1"/>
  <c r="Z23" i="1"/>
  <c r="AL23" i="1" s="1"/>
  <c r="W23" i="1"/>
  <c r="AF23" i="1" s="1"/>
  <c r="T23" i="1"/>
  <c r="G23" i="1"/>
  <c r="D23" i="1"/>
  <c r="Z22" i="1"/>
  <c r="AL22" i="1" s="1"/>
  <c r="W22" i="1"/>
  <c r="AF22" i="1" s="1"/>
  <c r="T22" i="1"/>
  <c r="G22" i="1"/>
  <c r="D22" i="1"/>
  <c r="Z21" i="1"/>
  <c r="AL21" i="1" s="1"/>
  <c r="W21" i="1"/>
  <c r="AF21" i="1" s="1"/>
  <c r="T21" i="1"/>
  <c r="G21" i="1"/>
  <c r="D21" i="1"/>
  <c r="Z20" i="1"/>
  <c r="AL20" i="1" s="1"/>
  <c r="W20" i="1"/>
  <c r="AF20" i="1" s="1"/>
  <c r="G20" i="1"/>
  <c r="T20" i="1" s="1"/>
  <c r="D20" i="1"/>
  <c r="AL19" i="1"/>
  <c r="Z19" i="1"/>
  <c r="W19" i="1"/>
  <c r="AF19" i="1" s="1"/>
  <c r="G19" i="1"/>
  <c r="G28" i="1" s="1"/>
  <c r="D19" i="1"/>
  <c r="AL18" i="1"/>
  <c r="AL28" i="1" s="1"/>
  <c r="AF18" i="1"/>
  <c r="AF28" i="1" s="1"/>
  <c r="Z18" i="1"/>
  <c r="W18" i="1"/>
  <c r="G18" i="1"/>
  <c r="T18" i="1" s="1"/>
  <c r="D18" i="1"/>
  <c r="O15" i="1"/>
  <c r="I14" i="1"/>
  <c r="H14" i="1"/>
  <c r="L15" i="1" s="1"/>
  <c r="R15" i="1" s="1"/>
  <c r="O13" i="1"/>
  <c r="L13" i="1"/>
  <c r="L14" i="1" s="1"/>
  <c r="K13" i="1"/>
  <c r="K14" i="1" s="1"/>
  <c r="J13" i="1"/>
  <c r="J14" i="1" s="1"/>
  <c r="I13" i="1"/>
  <c r="H13" i="1"/>
  <c r="F13" i="1"/>
  <c r="E13" i="1"/>
  <c r="AF12" i="1"/>
  <c r="Z12" i="1"/>
  <c r="AL12" i="1" s="1"/>
  <c r="W12" i="1"/>
  <c r="G12" i="1"/>
  <c r="T12" i="1" s="1"/>
  <c r="D12" i="1"/>
  <c r="Z11" i="1"/>
  <c r="AL11" i="1" s="1"/>
  <c r="W11" i="1"/>
  <c r="AF11" i="1" s="1"/>
  <c r="T11" i="1"/>
  <c r="G11" i="1"/>
  <c r="D11" i="1"/>
  <c r="Z10" i="1"/>
  <c r="AL10" i="1" s="1"/>
  <c r="W10" i="1"/>
  <c r="AF10" i="1" s="1"/>
  <c r="T10" i="1"/>
  <c r="G10" i="1"/>
  <c r="D10" i="1"/>
  <c r="Z9" i="1"/>
  <c r="AL9" i="1" s="1"/>
  <c r="W9" i="1"/>
  <c r="AF9" i="1" s="1"/>
  <c r="G9" i="1"/>
  <c r="T9" i="1" s="1"/>
  <c r="D9" i="1"/>
  <c r="Z8" i="1"/>
  <c r="AL8" i="1" s="1"/>
  <c r="W8" i="1"/>
  <c r="AF8" i="1" s="1"/>
  <c r="G8" i="1"/>
  <c r="T8" i="1" s="1"/>
  <c r="D8" i="1"/>
  <c r="AL7" i="1"/>
  <c r="Z7" i="1"/>
  <c r="W7" i="1"/>
  <c r="AF7" i="1" s="1"/>
  <c r="G7" i="1"/>
  <c r="T7" i="1" s="1"/>
  <c r="D7" i="1"/>
  <c r="AL6" i="1"/>
  <c r="AF6" i="1"/>
  <c r="Z6" i="1"/>
  <c r="W6" i="1"/>
  <c r="G6" i="1"/>
  <c r="T6" i="1" s="1"/>
  <c r="D6" i="1"/>
  <c r="AL5" i="1"/>
  <c r="AF5" i="1"/>
  <c r="Z5" i="1"/>
  <c r="W5" i="1"/>
  <c r="G5" i="1"/>
  <c r="T5" i="1" s="1"/>
  <c r="D5" i="1"/>
  <c r="AF4" i="1"/>
  <c r="Z4" i="1"/>
  <c r="AL4" i="1" s="1"/>
  <c r="W4" i="1"/>
  <c r="G4" i="1"/>
  <c r="T4" i="1" s="1"/>
  <c r="D4" i="1"/>
  <c r="Z3" i="1"/>
  <c r="Z13" i="1" s="1"/>
  <c r="W3" i="1"/>
  <c r="AF3" i="1" s="1"/>
  <c r="T3" i="1"/>
  <c r="G3" i="1"/>
  <c r="G13" i="1" s="1"/>
  <c r="D3" i="1"/>
  <c r="AF13" i="1" l="1"/>
  <c r="R30" i="1"/>
  <c r="B40" i="1" s="1"/>
  <c r="B41" i="1"/>
  <c r="T13" i="1"/>
  <c r="B33" i="1"/>
  <c r="B34" i="1"/>
  <c r="T28" i="1"/>
  <c r="B31" i="1" s="1"/>
  <c r="AL3" i="1"/>
  <c r="AL13" i="1" s="1"/>
  <c r="B32" i="1" s="1"/>
  <c r="W28" i="1"/>
  <c r="Z28" i="1"/>
  <c r="B38" i="1" s="1"/>
  <c r="W13" i="1"/>
  <c r="AC13" i="1" s="1"/>
  <c r="T19" i="1"/>
  <c r="B39" i="1" l="1"/>
  <c r="AC28" i="1"/>
  <c r="B37" i="1" s="1"/>
</calcChain>
</file>

<file path=xl/sharedStrings.xml><?xml version="1.0" encoding="utf-8"?>
<sst xmlns="http://schemas.openxmlformats.org/spreadsheetml/2006/main" count="537" uniqueCount="483">
  <si>
    <t>Congressional Districts W/ Highest Black Populations</t>
  </si>
  <si>
    <t>Congressional District</t>
  </si>
  <si>
    <t>Total Population</t>
  </si>
  <si>
    <t>Race: Black / African-American Alone</t>
  </si>
  <si>
    <t>Percentage</t>
  </si>
  <si>
    <t># of PPP Loans &lt;$150K</t>
  </si>
  <si>
    <t># of PPP Loans &gt;$150K</t>
  </si>
  <si>
    <t>Total PPP Loans</t>
  </si>
  <si>
    <t>PPP $5-10M</t>
  </si>
  <si>
    <t>PPP $2-5M</t>
  </si>
  <si>
    <t>PPP $1-2M</t>
  </si>
  <si>
    <t>PPP $350,000-1M</t>
  </si>
  <si>
    <t>PPP $150,000-350,000</t>
  </si>
  <si>
    <t># Of PPP Loans &lt;$150K</t>
  </si>
  <si>
    <t>PPP # Per 100K People</t>
  </si>
  <si>
    <t>Max PPP Loan Amount Per District (&gt;$150K)</t>
  </si>
  <si>
    <t>Max PPP Loan Amount Per District (&lt;$150K)</t>
  </si>
  <si>
    <t>PPP Max Loan Amount Per Capita (&gt;$150K)</t>
  </si>
  <si>
    <t>PPP Max Loan Amount Per Capita (&lt;$150K)</t>
  </si>
  <si>
    <t>Congressional District 9 (116th Congress), Tennessee</t>
  </si>
  <si>
    <t>Congressional District 2 (116th Congress), Mississippi</t>
  </si>
  <si>
    <t>Congressional District 7 (116th Congress), Alabama</t>
  </si>
  <si>
    <t>Congressional District 2 (116th Congress), Louisiana</t>
  </si>
  <si>
    <t>Congressional District 4 (116th Congress), Georgia</t>
  </si>
  <si>
    <t>Congressional District 13 (116th Congress), Georgia</t>
  </si>
  <si>
    <t>Congressional District 5 (116th Congress), Georgia</t>
  </si>
  <si>
    <t>Congressional District 2 (116th Congress), Illinois</t>
  </si>
  <si>
    <t>Congressional District 14 (116th Congress), Michigan</t>
  </si>
  <si>
    <t>Congressional District 3 (116th Congress), Pennsylvania</t>
  </si>
  <si>
    <t>Totals:</t>
  </si>
  <si>
    <t xml:space="preserve">Total: </t>
  </si>
  <si>
    <t>Average # of PPP Per 100K People:</t>
  </si>
  <si>
    <t>Average Max Loan Total Per District (&gt;$150K):</t>
  </si>
  <si>
    <t>Average Max Loan Total Per District (&lt;$150K):</t>
  </si>
  <si>
    <t>Average Loan Total Per District (&lt;$150K + &gt;$150K):</t>
  </si>
  <si>
    <t>Average Max Loan Amount Per Capita (&gt;$150K):</t>
  </si>
  <si>
    <t>Average Max Loan Amount Per Capita (&lt;$150K):</t>
  </si>
  <si>
    <t>Max PPP Loan Amount:</t>
  </si>
  <si>
    <t>Total Max PPP Loan Amount (&gt;$150K):</t>
  </si>
  <si>
    <t>Total Max PPP Loan Amount (&lt;$150K):</t>
  </si>
  <si>
    <t>Total Max PPP Loan Amount (&lt;$150K + &gt;$150K):</t>
  </si>
  <si>
    <t>Congressional Districts W/ Lowest Black Populations</t>
  </si>
  <si>
    <t>Congressional District 2 (116th Congress), Colorado</t>
  </si>
  <si>
    <t>Congressional District 3 (116th Congress), Utah</t>
  </si>
  <si>
    <t>Congressional District 3 (116th Congress), Colorado</t>
  </si>
  <si>
    <t>Congressional District 7 (116th Congress), Wisconsin</t>
  </si>
  <si>
    <t>Congressional District 1 (116th Congress), Idaho</t>
  </si>
  <si>
    <t>Congressional District 2 (116th Congress), Oregon</t>
  </si>
  <si>
    <t>Congressional District 4 (116th Congress), Oregon</t>
  </si>
  <si>
    <t>Congressional District (at Large) (116th Congress), Wyoming</t>
  </si>
  <si>
    <t>Congressional District 2 (116th Congress), Idaho</t>
  </si>
  <si>
    <t>Congressional District (at Large) (116th Congress), Montana</t>
  </si>
  <si>
    <t>Difference, # Of PPP Loans Per 100K People:</t>
  </si>
  <si>
    <t>Difference, Average Max Loan Per Capita (&lt;$150K):</t>
  </si>
  <si>
    <t>Difference, Average Max Loan Per Capita (&gt;$150K):</t>
  </si>
  <si>
    <t>Difference, # Of PPP Loans:</t>
  </si>
  <si>
    <t>Difference, # Of PPP Loans &gt;$150K:</t>
  </si>
  <si>
    <t>Difference, # Of PPP Loans &lt;$150K:</t>
  </si>
  <si>
    <t>Difference, Average Max Loan Amount Per District:</t>
  </si>
  <si>
    <t>Difference, Average Max Loan Amount Per District (&lt;$150K):</t>
  </si>
  <si>
    <t>Difference, Average Max Loan Amount Per District (&gt;$150K):</t>
  </si>
  <si>
    <t xml:space="preserve">Difference, Total Max PPP Loan Amount: </t>
  </si>
  <si>
    <t xml:space="preserve">Difference, Total Max PPP Loan Amount (&gt;$150K): </t>
  </si>
  <si>
    <t xml:space="preserve">Difference, Total Max PPP Loan Amount (&lt;$150K): </t>
  </si>
  <si>
    <r>
      <t xml:space="preserve">Source: </t>
    </r>
    <r>
      <rPr>
        <u/>
        <sz val="10"/>
        <color rgb="FF1155CC"/>
        <rFont val="Arial"/>
      </rPr>
      <t>U.S. Census Bureau American Community Survery, 2018</t>
    </r>
    <r>
      <rPr>
        <sz val="10"/>
        <color rgb="FF000000"/>
        <rFont val="Arial"/>
      </rPr>
      <t xml:space="preserve">; </t>
    </r>
    <r>
      <rPr>
        <u/>
        <sz val="10"/>
        <color rgb="FF1155CC"/>
        <rFont val="Arial"/>
      </rPr>
      <t>U.S. Small Business Administration</t>
    </r>
  </si>
  <si>
    <t>Congressional District 6 (116th Congress), South Carolina</t>
  </si>
  <si>
    <t>Congressional District 20 (116th Congress), Florida</t>
  </si>
  <si>
    <t>Congressional District 13 (116th Congress), Michigan</t>
  </si>
  <si>
    <t>Congressional District 11 (116th Congress), Ohio</t>
  </si>
  <si>
    <t>Congressional District 4 (116th Congress), Maryland</t>
  </si>
  <si>
    <t>Congressional District 7 (116th Congress), Maryland</t>
  </si>
  <si>
    <t>Congressional District 10 (116th Congress), New Jersey</t>
  </si>
  <si>
    <t>Congressional District 8 (116th Congress), New York</t>
  </si>
  <si>
    <t>Congressional District 2 (116th Congress), Georgia</t>
  </si>
  <si>
    <t>Congressional District 1 (116th Congress), Illinois</t>
  </si>
  <si>
    <t>Congressional District 5 (116th Congress), New York</t>
  </si>
  <si>
    <t>Congressional District 1 (116th Congress), Missouri</t>
  </si>
  <si>
    <t>Congressional District 9 (116th Congress), New York</t>
  </si>
  <si>
    <t>Congressional District 5 (116th Congress), Florida</t>
  </si>
  <si>
    <t>Congressional District 24 (116th Congress), Florida</t>
  </si>
  <si>
    <t>Congressional District 3 (116th Congress), Virginia</t>
  </si>
  <si>
    <t>Congressional District 7 (116th Congress), Illinois</t>
  </si>
  <si>
    <t>Delegate District (at Large) (116th Congress), District of Columbia</t>
  </si>
  <si>
    <t>Congressional District 1 (116th Congress), North Carolina</t>
  </si>
  <si>
    <t>Congressional District 30 (116th Congress), Texas</t>
  </si>
  <si>
    <t>Congressional District 4 (116th Congress), Virginia</t>
  </si>
  <si>
    <t>Congressional District 5 (116th Congress), Maryland</t>
  </si>
  <si>
    <t>Congressional District 9 (116th Congress), Texas</t>
  </si>
  <si>
    <t>Congressional District 12 (116th Congress), North Carolina</t>
  </si>
  <si>
    <t>Congressional District 15 (116th Congress), New York</t>
  </si>
  <si>
    <t>Congressional District 3 (116th Congress), Mississippi</t>
  </si>
  <si>
    <t>Congressional District 18 (116th Congress), Texas</t>
  </si>
  <si>
    <t>Congressional District 5 (116th Congress), Louisiana</t>
  </si>
  <si>
    <t>Congressional District 2 (116th Congress), Maryland</t>
  </si>
  <si>
    <t>Congressional District 12 (116th Congress), Georgia</t>
  </si>
  <si>
    <t>Congressional District 4 (116th Congress), Louisiana</t>
  </si>
  <si>
    <t>Congressional District 3 (116th Congress), Ohio</t>
  </si>
  <si>
    <t>Congressional District 4 (116th Congress), Wisconsin</t>
  </si>
  <si>
    <t>Congressional District 16 (116th Congress), New York</t>
  </si>
  <si>
    <t>Congressional District 2 (116th Congress), Alabama</t>
  </si>
  <si>
    <t>Congressional District 8 (116th Congress), Georgia</t>
  </si>
  <si>
    <t>Congressional District 7 (116th Congress), Indiana</t>
  </si>
  <si>
    <t>Congressional District 13 (116th Congress), New York</t>
  </si>
  <si>
    <t>Congressional District 1 (116th Congress), Georgia</t>
  </si>
  <si>
    <t>Congressional District 10 (116th Congress), Florida</t>
  </si>
  <si>
    <t>Congressional District 7 (116th Congress), South Carolina</t>
  </si>
  <si>
    <t>Congressional District 1 (116th Congress), Mississippi</t>
  </si>
  <si>
    <t>Congressional District 1 (116th Congress), Alabama</t>
  </si>
  <si>
    <t>Congressional District 2 (116th Congress), Pennsylvania</t>
  </si>
  <si>
    <t>Congressional District 5 (116th Congress), South Carolina</t>
  </si>
  <si>
    <t>Congressional District 10 (116th Congress), Georgia</t>
  </si>
  <si>
    <t>Congressional District 3 (116th Congress), Alabama</t>
  </si>
  <si>
    <t>Congressional District 3 (116th Congress), Georgia</t>
  </si>
  <si>
    <t>Congressional District 5 (116th Congress), Pennsylvania</t>
  </si>
  <si>
    <t>Congressional District 3 (116th Congress), Louisiana</t>
  </si>
  <si>
    <t>Congressional District 2 (116th Congress), South Carolina</t>
  </si>
  <si>
    <t>Congressional District 5 (116th Congress), Tennessee</t>
  </si>
  <si>
    <t>Congressional District 7 (116th Congress), Massachusetts</t>
  </si>
  <si>
    <t>Congressional District 6 (116th Congress), Louisiana</t>
  </si>
  <si>
    <t>Congressional District 4 (116th Congress), Mississippi</t>
  </si>
  <si>
    <t>Congressional District 3 (116th Congress), Maryland</t>
  </si>
  <si>
    <t>Congressional District 2 (116th Congress), Arkansas</t>
  </si>
  <si>
    <t>Congressional District 8 (116th Congress), North Carolina</t>
  </si>
  <si>
    <t>Congressional District (at Large) (116th Congress), Delaware</t>
  </si>
  <si>
    <t>Congressional District 4 (116th Congress), North Carolina</t>
  </si>
  <si>
    <t>Congressional District 3 (116th Congress), Kentucky</t>
  </si>
  <si>
    <t>Congressional District 5 (116th Congress), Missouri</t>
  </si>
  <si>
    <t>Congressional District 6 (116th Congress), Texas</t>
  </si>
  <si>
    <t>Congressional District 13 (116th Congress), North Carolina</t>
  </si>
  <si>
    <t>Congressional District 43 (116th Congress), California</t>
  </si>
  <si>
    <t>Congressional District 37 (116th Congress), California</t>
  </si>
  <si>
    <t>Congressional District 1 (116th Congress), Ohio</t>
  </si>
  <si>
    <t>Congressional District 6 (116th Congress), North Carolina</t>
  </si>
  <si>
    <t>Congressional District 3 (116th Congress), North Carolina</t>
  </si>
  <si>
    <t>Congressional District 7 (116th Congress), Georgia</t>
  </si>
  <si>
    <t>Congressional District 2 (116th Congress), Virginia</t>
  </si>
  <si>
    <t>Congressional District 14 (116th Congress), Texas</t>
  </si>
  <si>
    <t>Congressional District 9 (116th Congress), North Carolina</t>
  </si>
  <si>
    <t>Congressional District 7 (116th Congress), Virginia</t>
  </si>
  <si>
    <t>Congressional District 7 (116th Congress), North Carolina</t>
  </si>
  <si>
    <t>Congressional District 1 (116th Congress), South Carolina</t>
  </si>
  <si>
    <t>Congressional District 5 (116th Congress), Virginia</t>
  </si>
  <si>
    <t>Congressional District 4 (116th Congress), Arkansas</t>
  </si>
  <si>
    <t>Congressional District 8 (116th Congress), Tennessee</t>
  </si>
  <si>
    <t>Congressional District 2 (116th Congress), North Carolina</t>
  </si>
  <si>
    <t>Congressional District 4 (116th Congress), South Carolina</t>
  </si>
  <si>
    <t>Congressional District 1 (116th Congress), Indiana</t>
  </si>
  <si>
    <t>Congressional District 26 (116th Congress), New York</t>
  </si>
  <si>
    <t>Congressional District 3 (116th Congress), South Carolina</t>
  </si>
  <si>
    <t>Congressional District 5 (116th Congress), Alabama</t>
  </si>
  <si>
    <t>Congressional District 14 (116th Congress), Florida</t>
  </si>
  <si>
    <t>Congressional District 18 (116th Congress), Pennsylvania</t>
  </si>
  <si>
    <t>Congressional District 1 (116th Congress), New Jersey</t>
  </si>
  <si>
    <t>Congressional District 12 (116th Congress), New Jersey</t>
  </si>
  <si>
    <t>Congressional District 5 (116th Congress), Michigan</t>
  </si>
  <si>
    <t>Congressional District 1 (116th Congress), Texas</t>
  </si>
  <si>
    <t>Congressional District 12 (116th Congress), Illinois</t>
  </si>
  <si>
    <t>Congressional District 5 (116th Congress), Minnesota</t>
  </si>
  <si>
    <t>Congressional District 1 (116th Congress), Arkansas</t>
  </si>
  <si>
    <t>Congressional District 3 (116th Congress), Florida</t>
  </si>
  <si>
    <t>Congressional District 10 (116th Congress), Ohio</t>
  </si>
  <si>
    <t>Congressional District 11 (116th Congress), Georgia</t>
  </si>
  <si>
    <t>Congressional District 13 (116th Congress), California</t>
  </si>
  <si>
    <t>Congressional District 1 (116th Congress), Virginia</t>
  </si>
  <si>
    <t>Congressional District 33 (116th Congress), Texas</t>
  </si>
  <si>
    <t>Congressional District 15 (116th Congress), Florida</t>
  </si>
  <si>
    <t>Congressional District 5 (116th Congress), Texas</t>
  </si>
  <si>
    <t>Congressional District 9 (116th Congress), Ohio</t>
  </si>
  <si>
    <t>Congressional District 25 (116th Congress), New York</t>
  </si>
  <si>
    <t>Congressional District 1 (116th Congress), Connecticut</t>
  </si>
  <si>
    <t>Congressional District 44 (116th Congress), California</t>
  </si>
  <si>
    <t>Congressional District 21 (116th Congress), Florida</t>
  </si>
  <si>
    <t>Congressional District 7 (116th Congress), Texas</t>
  </si>
  <si>
    <t>Congressional District 6 (116th Congress), Alabama</t>
  </si>
  <si>
    <t>Congressional District 8 (116th Congress), Virginia</t>
  </si>
  <si>
    <t>Congressional District 4 (116th Congress), New York</t>
  </si>
  <si>
    <t>Congressional District 5 (116th Congress), North Carolina</t>
  </si>
  <si>
    <t>Congressional District 22 (116th Congress), Florida</t>
  </si>
  <si>
    <t>Congressional District 3 (116th Congress), Connecticut</t>
  </si>
  <si>
    <t>Congressional District 22 (116th Congress), Texas</t>
  </si>
  <si>
    <t>Congressional District 23 (116th Congress), Florida</t>
  </si>
  <si>
    <t>Congressional District 9 (116th Congress), Michigan</t>
  </si>
  <si>
    <t>Congressional District 1 (116th Congress), Louisiana</t>
  </si>
  <si>
    <t>Congressional District 4 (116th Congress), Nevada</t>
  </si>
  <si>
    <t>Congressional District 6 (116th Congress), Maryland</t>
  </si>
  <si>
    <t>Congressional District 1 (116th Congress), Florida</t>
  </si>
  <si>
    <t>Congressional District 24 (116th Congress), Texas</t>
  </si>
  <si>
    <t>Congressional District 18 (116th Congress), Florida</t>
  </si>
  <si>
    <t>Congressional District 5 (116th Congress), Oklahoma</t>
  </si>
  <si>
    <t>Congressional District 32 (116th Congress), Texas</t>
  </si>
  <si>
    <t>Congressional District 8 (116th Congress), Maryland</t>
  </si>
  <si>
    <t>Congressional District 1 (116th Congress), Nevada</t>
  </si>
  <si>
    <t>Congressional District 6 (116th Congress), Georgia</t>
  </si>
  <si>
    <t>Congressional District 2 (116th Congress), Texas</t>
  </si>
  <si>
    <t>Congressional District 11 (116th Congress), Virginia</t>
  </si>
  <si>
    <t>Congressional District 17 (116th Congress), Texas</t>
  </si>
  <si>
    <t>Congressional District 6 (116th Congress), California</t>
  </si>
  <si>
    <t>Congressional District 9 (116th Congress), Washington</t>
  </si>
  <si>
    <t>Congressional District 10 (116th Congress), North Carolina</t>
  </si>
  <si>
    <t>Congressional District 2 (116th Congress), Florida</t>
  </si>
  <si>
    <t>Resident Commissioner District (at Large) (116th Congress), Puerto Rico</t>
  </si>
  <si>
    <t>Congressional District 13 (116th Congress), Florida</t>
  </si>
  <si>
    <t>Congressional District 9 (116th Congress), Florida</t>
  </si>
  <si>
    <t>Congressional District 31 (116th Congress), Texas</t>
  </si>
  <si>
    <t>Congressional District 1 (116th Congress), Maryland</t>
  </si>
  <si>
    <t>Congressional District 4 (116th Congress), Connecticut</t>
  </si>
  <si>
    <t>Congressional District 2 (116th Congress), New Jersey</t>
  </si>
  <si>
    <t>Congressional District 17 (116th Congress), Illinois</t>
  </si>
  <si>
    <t>Congressional District 13 (116th Congress), Ohio</t>
  </si>
  <si>
    <t>Congressional District 10 (116th Congress), Pennsylvania</t>
  </si>
  <si>
    <t>Congressional District 6 (116th Congress), Virginia</t>
  </si>
  <si>
    <t>Congressional District 12 (116th Congress), Michigan</t>
  </si>
  <si>
    <t>Congressional District 3 (116th Congress), New Jersey</t>
  </si>
  <si>
    <t>Congressional District 8 (116th Congress), Massachusetts</t>
  </si>
  <si>
    <t>Congressional District 6 (116th Congress), New Jersey</t>
  </si>
  <si>
    <t>Congressional District 7 (116th Congress), Florida</t>
  </si>
  <si>
    <t>Congressional District 4 (116th Congress), Texas</t>
  </si>
  <si>
    <t>Congressional District 26 (116th Congress), Florida</t>
  </si>
  <si>
    <t>Congressional District 13 (116th Congress), Illinois</t>
  </si>
  <si>
    <t>Congressional District 14 (116th Congress), New York</t>
  </si>
  <si>
    <t>Congressional District 10 (116th Congress), Texas</t>
  </si>
  <si>
    <t>Congressional District 3 (116th Congress), Tennessee</t>
  </si>
  <si>
    <t>Congressional District 11 (116th Congress), Illinois</t>
  </si>
  <si>
    <t>Congressional District 6 (116th Congress), Florida</t>
  </si>
  <si>
    <t>Congressional District 4 (116th Congress), Minnesota</t>
  </si>
  <si>
    <t>Congressional District 17 (116th Congress), New York</t>
  </si>
  <si>
    <t>Congressional District 7 (116th Congress), Tennessee</t>
  </si>
  <si>
    <t>Congressional District 7 (116th Congress), New York</t>
  </si>
  <si>
    <t>Congressional District 31 (116th Congress), California</t>
  </si>
  <si>
    <t>Congressional District 3 (116th Congress), Texas</t>
  </si>
  <si>
    <t>Congressional District 36 (116th Congress), Texas</t>
  </si>
  <si>
    <t>Congressional District 18 (116th Congress), New York</t>
  </si>
  <si>
    <t>Congressional District 8 (116th Congress), New Jersey</t>
  </si>
  <si>
    <t>Congressional District 9 (116th Congress), New Jersey</t>
  </si>
  <si>
    <t>Congressional District 6 (116th Congress), Colorado</t>
  </si>
  <si>
    <t>Congressional District 2 (116th Congress), Ohio</t>
  </si>
  <si>
    <t>Congressional District 20 (116th Congress), New York</t>
  </si>
  <si>
    <t>Congressional District 7 (116th Congress), Arizona</t>
  </si>
  <si>
    <t>Congressional District 4 (116th Congress), Pennsylvania</t>
  </si>
  <si>
    <t>Congressional District 4 (116th Congress), Tennessee</t>
  </si>
  <si>
    <t>Congressional District 2 (116th Congress), Nebraska</t>
  </si>
  <si>
    <t>Congressional District 2 (116th Congress), New York</t>
  </si>
  <si>
    <t>Congressional District 9 (116th Congress), Illinois</t>
  </si>
  <si>
    <t>Congressional District 8 (116th Congress), Florida</t>
  </si>
  <si>
    <t>Congressional District 14 (116th Congress), Georgia</t>
  </si>
  <si>
    <t>Congressional District 29 (116th Congress), Texas</t>
  </si>
  <si>
    <t>Congressional District 4 (116th Congress), Florida</t>
  </si>
  <si>
    <t>Congressional District 9 (116th Congress), California</t>
  </si>
  <si>
    <t>Congressional District 24 (116th Congress), New York</t>
  </si>
  <si>
    <t>Congressional District 41 (116th Congress), California</t>
  </si>
  <si>
    <t>Congressional District 16 (116th Congress), Florida</t>
  </si>
  <si>
    <t>Congressional District 25 (116th Congress), Texas</t>
  </si>
  <si>
    <t>Congressional District 26 (116th Congress), Texas</t>
  </si>
  <si>
    <t>Congressional District 1 (116th Congress), Oklahoma</t>
  </si>
  <si>
    <t>Congressional District 3 (116th Congress), Minnesota</t>
  </si>
  <si>
    <t>Congressional District 35 (116th Congress), Texas</t>
  </si>
  <si>
    <t>Congressional District 8 (116th Congress), California</t>
  </si>
  <si>
    <t>Congressional District 5 (116th Congress), Indiana</t>
  </si>
  <si>
    <t>Congressional District 1 (116th Congress), Rhode Island</t>
  </si>
  <si>
    <t>Congressional District 11 (116th Congress), California</t>
  </si>
  <si>
    <t>Congressional District 12 (116th Congress), Texas</t>
  </si>
  <si>
    <t>Congressional District 6 (116th Congress), Kentucky</t>
  </si>
  <si>
    <t>Congressional District 3 (116th Congress), Nevada</t>
  </si>
  <si>
    <t>Congressional District 8 (116th Congress), Texas</t>
  </si>
  <si>
    <t>Congressional District 3 (116th Congress), Michigan</t>
  </si>
  <si>
    <t>Congressional District 19 (116th Congress), Florida</t>
  </si>
  <si>
    <t>Congressional District 6 (116th Congress), Michigan</t>
  </si>
  <si>
    <t>Congressional District 53 (116th Congress), California</t>
  </si>
  <si>
    <t>Congressional District 3 (116th Congress), Kansas</t>
  </si>
  <si>
    <t>Congressional District 11 (116th Congress), New York</t>
  </si>
  <si>
    <t>Congressional District 5 (116th Congress), Connecticut</t>
  </si>
  <si>
    <t>Congressional District 1 (116th Congress), Colorado</t>
  </si>
  <si>
    <t>Congressional District 47 (116th Congress), California</t>
  </si>
  <si>
    <t>Congressional District 4 (116th Congress), Alabama</t>
  </si>
  <si>
    <t>Congressional District 7 (116th Congress), California</t>
  </si>
  <si>
    <t>Congressional District 25 (116th Congress), California</t>
  </si>
  <si>
    <t>Congressional District 7 (116th Congress), Pennsylvania</t>
  </si>
  <si>
    <t>Congressional District 4 (116th Congress), Kansas</t>
  </si>
  <si>
    <t>Congressional District 17 (116th Congress), Florida</t>
  </si>
  <si>
    <t>Congressional District 11 (116th Congress), Florida</t>
  </si>
  <si>
    <t>Congressional District 1 (116th Congress), Massachusetts</t>
  </si>
  <si>
    <t>Congressional District 51 (116th Congress), California</t>
  </si>
  <si>
    <t>Congressional District 2 (116th Congress), Indiana</t>
  </si>
  <si>
    <t>Congressional District 1 (116th Congress), Kentucky</t>
  </si>
  <si>
    <t>Congressional District 2 (116th Congress), Michigan</t>
  </si>
  <si>
    <t>Congressional District 10 (116th Congress), Virginia</t>
  </si>
  <si>
    <t>Congressional District 4 (116th Congress), Oklahoma</t>
  </si>
  <si>
    <t>Congressional District 10 (116th Congress), Washington</t>
  </si>
  <si>
    <t>Congressional District 6 (116th Congress), Pennsylvania</t>
  </si>
  <si>
    <t>Congressional District 4 (116th Congress), New Jersey</t>
  </si>
  <si>
    <t>Congressional District 5 (116th Congress), California</t>
  </si>
  <si>
    <t>Congressional District 9 (116th Congress), Arizona</t>
  </si>
  <si>
    <t>Congressional District 42 (116th Congress), California</t>
  </si>
  <si>
    <t>Congressional District 10 (116th Congress), Illinois</t>
  </si>
  <si>
    <t>Congressional District 19 (116th Congress), Texas</t>
  </si>
  <si>
    <t>Congressional District 3 (116th Congress), Indiana</t>
  </si>
  <si>
    <t>Congressional District 2 (116th Congress), Tennessee</t>
  </si>
  <si>
    <t>Congressional District 17 (116th Congress), Pennsylvania</t>
  </si>
  <si>
    <t>Congressional District 9 (116th Congress), Georgia</t>
  </si>
  <si>
    <t>Congressional District 8 (116th Congress), Ohio</t>
  </si>
  <si>
    <t>Congressional District 23 (116th Congress), California</t>
  </si>
  <si>
    <t>Congressional District 5 (116th Congress), Colorado</t>
  </si>
  <si>
    <t>Congressional District 8 (116th Congress), Pennsylvania</t>
  </si>
  <si>
    <t>Congressional District 34 (116th Congress), California</t>
  </si>
  <si>
    <t>Congressional District 13 (116th Congress), Texas</t>
  </si>
  <si>
    <t>Congressional District 1 (116th Congress), New York</t>
  </si>
  <si>
    <t>Congressional District 8 (116th Congress), Michigan</t>
  </si>
  <si>
    <t>Congressional District 3 (116th Congress), California</t>
  </si>
  <si>
    <t>Congressional District 1 (116th Congress), Wisconsin</t>
  </si>
  <si>
    <t>Congressional District 2 (116th Congress), Minnesota</t>
  </si>
  <si>
    <t>Congressional District 27 (116th Congress), Texas</t>
  </si>
  <si>
    <t>Congressional District 35 (116th Congress), California</t>
  </si>
  <si>
    <t>Congressional District 5 (116th Congress), Massachusetts</t>
  </si>
  <si>
    <t>Congressional District 20 (116th Congress), Texas</t>
  </si>
  <si>
    <t>Congressional District 8 (116th Congress), Illinois</t>
  </si>
  <si>
    <t>Congressional District 2 (116th Congress), Massachusetts</t>
  </si>
  <si>
    <t>Congressional District 5 (116th Congress), New Jersey</t>
  </si>
  <si>
    <t>Congressional District 9 (116th Congress), Virginia</t>
  </si>
  <si>
    <t>Congressional District 16 (116th Congress), California</t>
  </si>
  <si>
    <t>Congressional District 12 (116th Congress), New York</t>
  </si>
  <si>
    <t>Congressional District 15 (116th Congress), California</t>
  </si>
  <si>
    <t>Congressional District 12 (116th Congress), California</t>
  </si>
  <si>
    <t>Congressional District 11 (116th Congress), Michigan</t>
  </si>
  <si>
    <t>Congressional District 30 (116th Congress), California</t>
  </si>
  <si>
    <t>Congressional District 4 (116th Congress), Ohio</t>
  </si>
  <si>
    <t>Congressional District 19 (116th Congress), New York</t>
  </si>
  <si>
    <t>Congressional District 3 (116th Congress), Illinois</t>
  </si>
  <si>
    <t>Congressional District 3 (116th Congress), Arizona</t>
  </si>
  <si>
    <t>Congressional District 3 (116th Congress), Oregon</t>
  </si>
  <si>
    <t>Congressional District 7 (116th Congress), New Jersey</t>
  </si>
  <si>
    <t>Congressional District 8 (116th Congress), Arizona</t>
  </si>
  <si>
    <t>Congressional District 14 (116th Congress), Ohio</t>
  </si>
  <si>
    <t>Congressional District 12 (116th Congress), Florida</t>
  </si>
  <si>
    <t>Congressional District 16 (116th Congress), Pennsylvania</t>
  </si>
  <si>
    <t>Congressional District 8 (116th Congress), Indiana</t>
  </si>
  <si>
    <t>Congressional District 2 (116th Congress), Kansas</t>
  </si>
  <si>
    <t>Congressional District 15 (116th Congress), Ohio</t>
  </si>
  <si>
    <t>Congressional District 2 (116th Congress), Rhode Island</t>
  </si>
  <si>
    <t>Congressional District 27 (116th Congress), Florida</t>
  </si>
  <si>
    <t>Congressional District 2 (116th Congress), Kentucky</t>
  </si>
  <si>
    <t>Congressional District 25 (116th Congress), Florida</t>
  </si>
  <si>
    <t>Congressional District 12 (116th Congress), Ohio</t>
  </si>
  <si>
    <t>Congressional District 6 (116th Congress), Tennessee</t>
  </si>
  <si>
    <t>Congressional District 2 (116th Congress), West Virginia</t>
  </si>
  <si>
    <t>Congressional District 36 (116th Congress), California</t>
  </si>
  <si>
    <t>Congressional District 40 (116th Congress), California</t>
  </si>
  <si>
    <t>Congressional District 8 (116th Congress), Missouri</t>
  </si>
  <si>
    <t>Congressional District 15 (116th Congress), Illinois</t>
  </si>
  <si>
    <t>Congressional District 6 (116th Congress), Massachusetts</t>
  </si>
  <si>
    <t>Congressional District 4 (116th Congress), Missouri</t>
  </si>
  <si>
    <t>Congressional District 2 (116th Congress), Wisconsin</t>
  </si>
  <si>
    <t>Congressional District 22 (116th Congress), New York</t>
  </si>
  <si>
    <t>Congressional District 3 (116th Congress), Iowa</t>
  </si>
  <si>
    <t>Congressional District 6 (116th Congress), Missouri</t>
  </si>
  <si>
    <t>Congressional District 2 (116th Congress), Connecticut</t>
  </si>
  <si>
    <t>Congressional District 1 (116th Congress), Iowa</t>
  </si>
  <si>
    <t>Congressional District 18 (116th Congress), Illinois</t>
  </si>
  <si>
    <t>Congressional District 21 (116th Congress), California</t>
  </si>
  <si>
    <t>Congressional District 3 (116th Congress), Massachusetts</t>
  </si>
  <si>
    <t>Congressional District 2 (116th Congress), Iowa</t>
  </si>
  <si>
    <t>Congressional District 5 (116th Congress), Arizona</t>
  </si>
  <si>
    <t>Congressional District 11 (116th Congress), Texas</t>
  </si>
  <si>
    <t>Congressional District 28 (116th Congress), Texas</t>
  </si>
  <si>
    <t>Congressional District 11 (116th Congress), New Jersey</t>
  </si>
  <si>
    <t>Congressional District 33 (116th Congress), California</t>
  </si>
  <si>
    <t>Congressional District 4 (116th Congress), Illinois</t>
  </si>
  <si>
    <t>Congressional District 4 (116th Congress), Indiana</t>
  </si>
  <si>
    <t>Congressional District 3 (116th Congress), West Virginia</t>
  </si>
  <si>
    <t>Congressional District 7 (116th Congress), Washington</t>
  </si>
  <si>
    <t>Congressional District 7 (116th Congress), Michigan</t>
  </si>
  <si>
    <t>Congressional District 27 (116th Congress), California</t>
  </si>
  <si>
    <t>Congressional District 21 (116th Congress), Texas</t>
  </si>
  <si>
    <t>Congressional District 1 (116th Congress), Pennsylvania</t>
  </si>
  <si>
    <t>Congressional District 2 (116th Congress), Arizona</t>
  </si>
  <si>
    <t>Congressional District 3 (116th Congress), Oklahoma</t>
  </si>
  <si>
    <t>Congressional District 29 (116th Congress), California</t>
  </si>
  <si>
    <t>Congressional District 11 (116th Congress), Pennsylvania</t>
  </si>
  <si>
    <t>Congressional District 7 (116th Congress), Ohio</t>
  </si>
  <si>
    <t>Congressional District 23 (116th Congress), Texas</t>
  </si>
  <si>
    <t>Congressional District 14 (116th Congress), Illinois</t>
  </si>
  <si>
    <t>Congressional District 6 (116th Congress), New York</t>
  </si>
  <si>
    <t>Congressional District 2 (116th Congress), Missouri</t>
  </si>
  <si>
    <t>Congressional District 16 (116th Congress), Illinois</t>
  </si>
  <si>
    <t>Congressional District 38 (116th Congress), California</t>
  </si>
  <si>
    <t>Congressional District 6 (116th Congress), Minnesota</t>
  </si>
  <si>
    <t>Congressional District 3 (116th Congress), Missouri</t>
  </si>
  <si>
    <t>Congressional District 52 (116th Congress), California</t>
  </si>
  <si>
    <t>Congressional District 22 (116th Congress), California</t>
  </si>
  <si>
    <t>Congressional District 4 (116th Congress), Massachusetts</t>
  </si>
  <si>
    <t>Congressional District 16 (116th Congress), Texas</t>
  </si>
  <si>
    <t>Congressional District 4 (116th Congress), Kentucky</t>
  </si>
  <si>
    <t>Congressional District 6 (116th Congress), Arizona</t>
  </si>
  <si>
    <t>Congressional District (at Large) (116th Congress), Alaska</t>
  </si>
  <si>
    <t>Congressional District (at Large) (116th Congress), North Dakota</t>
  </si>
  <si>
    <t>Congressional District 9 (116th Congress), Massachusetts</t>
  </si>
  <si>
    <t>Congressional District 2 (116th Congress), Oklahoma</t>
  </si>
  <si>
    <t>Congressional District 1 (116th Congress), Kansas</t>
  </si>
  <si>
    <t>Congressional District 1 (116th Congress), Minnesota</t>
  </si>
  <si>
    <t>Congressional District 10 (116th Congress), California</t>
  </si>
  <si>
    <t>Congressional District 21 (116th Congress), New York</t>
  </si>
  <si>
    <t>Congressional District 10 (116th Congress), New York</t>
  </si>
  <si>
    <t>Congressional District 6 (116th Congress), Washington</t>
  </si>
  <si>
    <t>Congressional District 2 (116th Congress), Washington</t>
  </si>
  <si>
    <t>Congressional District 14 (116th Congress), Pennsylvania</t>
  </si>
  <si>
    <t>Congressional District 3 (116th Congress), Arkansas</t>
  </si>
  <si>
    <t>Congressional District 8 (116th Congress), Washington</t>
  </si>
  <si>
    <t>Congressional District 5 (116th Congress), Illinois</t>
  </si>
  <si>
    <t>Congressional District 3 (116th Congress), New York</t>
  </si>
  <si>
    <t>Congressional District 19 (116th Congress), California</t>
  </si>
  <si>
    <t>Congressional District 10 (116th Congress), Michigan</t>
  </si>
  <si>
    <t>Congressional District 16 (116th Congress), Ohio</t>
  </si>
  <si>
    <t>Congressional District 11 (116th Congress), North Carolina</t>
  </si>
  <si>
    <t>Congressional District 49 (116th Congress), California</t>
  </si>
  <si>
    <t>Congressional District 23 (116th Congress), New York</t>
  </si>
  <si>
    <t>Congressional District 13 (116th Congress), Pennsylvania</t>
  </si>
  <si>
    <t>Congressional District 9 (116th Congress), Indiana</t>
  </si>
  <si>
    <t>Congressional District 5 (116th Congress), Wisconsin</t>
  </si>
  <si>
    <t>Congressional District 1 (116th Congress), Nebraska</t>
  </si>
  <si>
    <t>Congressional District 14 (116th Congress), California</t>
  </si>
  <si>
    <t>Congressional District 6 (116th Congress), Indiana</t>
  </si>
  <si>
    <t>Congressional District 1 (116th Congress), New Mexico</t>
  </si>
  <si>
    <t>Congressional District 9 (116th Congress), Pennsylvania</t>
  </si>
  <si>
    <t>Congressional District 32 (116th Congress), California</t>
  </si>
  <si>
    <t>Congressional District 39 (116th Congress), California</t>
  </si>
  <si>
    <t>Congressional District 1 (116th Congress), West Virginia</t>
  </si>
  <si>
    <t>Congressional District 5 (116th Congress), Ohio</t>
  </si>
  <si>
    <t>Congressional District 1 (116th Congress), Arizona</t>
  </si>
  <si>
    <t>Congressional District 1 (116th Congress), Hawaii</t>
  </si>
  <si>
    <t>Congressional District 50 (116th Congress), California</t>
  </si>
  <si>
    <t>Congressional District 6 (116th Congress), Illinois</t>
  </si>
  <si>
    <t>Congressional District 27 (116th Congress), New York</t>
  </si>
  <si>
    <t>Congressional District 46 (116th Congress), California</t>
  </si>
  <si>
    <t>Congressional District 6 (116th Congress), Ohio</t>
  </si>
  <si>
    <t>Congressional District 28 (116th Congress), California</t>
  </si>
  <si>
    <t>Congressional District 18 (116th Congress), California</t>
  </si>
  <si>
    <t>Congressional District 15 (116th Congress), Texas</t>
  </si>
  <si>
    <t>Congressional District 1 (116th Congress), Oregon</t>
  </si>
  <si>
    <t>Congressional District 2 (116th Congress), New Mexico</t>
  </si>
  <si>
    <t>Congressional District (at Large) (116th Congress), South Dakota</t>
  </si>
  <si>
    <t>Congressional District 1 (116th Congress), Tennessee</t>
  </si>
  <si>
    <t>Congressional District 17 (116th Congress), California</t>
  </si>
  <si>
    <t>Congressional District 12 (116th Congress), Pennsylvania</t>
  </si>
  <si>
    <t>Congressional District 6 (116th Congress), Wisconsin</t>
  </si>
  <si>
    <t>Congressional District 7 (116th Congress), Missouri</t>
  </si>
  <si>
    <t>Congressional District 20 (116th Congress), California</t>
  </si>
  <si>
    <t>Congressional District 24 (116th Congress), California</t>
  </si>
  <si>
    <t>Congressional District 2 (116th Congress), Nevada</t>
  </si>
  <si>
    <t>Congressional District 26 (116th Congress), California</t>
  </si>
  <si>
    <t>Congressional District 1 (116th Congress), New Hampshire</t>
  </si>
  <si>
    <t>Congressional District 4 (116th Congress), Michigan</t>
  </si>
  <si>
    <t>Congressional District 1 (116th Congress), California</t>
  </si>
  <si>
    <t>Congressional District 4 (116th Congress), Arizona</t>
  </si>
  <si>
    <t>Congressional District 1 (116th Congress), Maine</t>
  </si>
  <si>
    <t>Congressional District 15 (116th Congress), Pennsylvania</t>
  </si>
  <si>
    <t>Congressional District 48 (116th Congress), California</t>
  </si>
  <si>
    <t>Congressional District 7 (116th Congress), Colorado</t>
  </si>
  <si>
    <t>Congressional District 7 (116th Congress), Minnesota</t>
  </si>
  <si>
    <t>Congressional District 4 (116th Congress), Iowa</t>
  </si>
  <si>
    <t>Congressional District 8 (116th Congress), Wisconsin</t>
  </si>
  <si>
    <t>Congressional District 2 (116th Congress), Hawaii</t>
  </si>
  <si>
    <t>Congressional District 3 (116th Congress), New Mexico</t>
  </si>
  <si>
    <t>Congressional District 4 (116th Congress), Colorado</t>
  </si>
  <si>
    <t>Congressional District 45 (116th Congress), California</t>
  </si>
  <si>
    <t>Congressional District 2 (116th Congress), California</t>
  </si>
  <si>
    <t>Congressional District 4 (116th Congress), Utah</t>
  </si>
  <si>
    <t>Congressional District 5 (116th Congress), Washington</t>
  </si>
  <si>
    <t>Congressional District 4 (116th Congress), Washington</t>
  </si>
  <si>
    <t>Congressional District 2 (116th Congress), New Hampshire</t>
  </si>
  <si>
    <t>Congressional District 1 (116th Congress), Washington</t>
  </si>
  <si>
    <t>Congressional District 1 (116th Congress), Michigan</t>
  </si>
  <si>
    <t>Congressional District 3 (116th Congress), Nebraska</t>
  </si>
  <si>
    <t>Congressional District 4 (116th Congress), California</t>
  </si>
  <si>
    <t>Congressional District 1 (116th Congress), Utah</t>
  </si>
  <si>
    <t>Congressional District 2 (116th Congress), Utah</t>
  </si>
  <si>
    <t>Congressional District 5 (116th Congress), Kentucky</t>
  </si>
  <si>
    <t>Congressional District 3 (116th Congress), Washington</t>
  </si>
  <si>
    <t>Congressional District (at Large) (116th Congress), Vermont</t>
  </si>
  <si>
    <t>Congressional District 5 (116th Congress), Oregon</t>
  </si>
  <si>
    <t>Congressional District 3 (116th Congress), Wisconsin</t>
  </si>
  <si>
    <t>Congressional District 2 (116th Congress), Maine</t>
  </si>
  <si>
    <t>Congressional District 34 (116th Congress), Texas</t>
  </si>
  <si>
    <t>Congressional District 8 (116th Congress), Minnesota</t>
  </si>
  <si>
    <r>
      <t xml:space="preserve">Source: </t>
    </r>
    <r>
      <rPr>
        <u/>
        <sz val="10"/>
        <color rgb="FF1155CC"/>
        <rFont val="Arial"/>
      </rPr>
      <t>U.S. Census Bureau American Community Survery,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</si>
</sst>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color rgb="FF000000"/>
      <name val="Arial"/>
    </font>
    <font>
      <b/>
      <i/>
      <sz val="12"/>
      <color rgb="FFFFFFFF"/>
      <name val="Arial"/>
    </font>
    <font>
      <sz val="10"/>
      <color theme="1"/>
      <name val="Arial"/>
    </font>
    <font>
      <b/>
      <i/>
      <sz val="11"/>
      <color rgb="FF000000"/>
      <name val="Arial"/>
    </font>
    <font>
      <b/>
      <i/>
      <sz val="11"/>
      <color theme="1"/>
      <name val="Arial"/>
    </font>
    <font>
      <b/>
      <i/>
      <sz val="10"/>
      <color theme="1"/>
      <name val="Arial"/>
    </font>
    <font>
      <sz val="10"/>
      <color rgb="FF000000"/>
      <name val="Arial"/>
    </font>
    <font>
      <sz val="10"/>
      <name val="Arial"/>
    </font>
    <font>
      <sz val="11"/>
      <color theme="1"/>
      <name val="Arial"/>
    </font>
    <font>
      <b/>
      <sz val="11"/>
      <color rgb="FF000000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1"/>
      <color rgb="FF000000"/>
      <name val="Arial"/>
    </font>
    <font>
      <b/>
      <sz val="12"/>
      <color rgb="FFFFFFFF"/>
      <name val="Arial"/>
    </font>
    <font>
      <u/>
      <sz val="10"/>
      <color rgb="FF1155CC"/>
      <name val="Arial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0" xfId="0" applyFont="1" applyFill="1" applyAlignment="1"/>
    <xf numFmtId="10" fontId="2" fillId="2" borderId="0" xfId="0" applyNumberFormat="1" applyFont="1" applyFill="1" applyAlignment="1"/>
    <xf numFmtId="0" fontId="2" fillId="2" borderId="0" xfId="0" applyFont="1" applyFill="1" applyAlignment="1"/>
    <xf numFmtId="2" fontId="2" fillId="2" borderId="0" xfId="0" applyNumberFormat="1" applyFont="1" applyFill="1" applyAlignment="1"/>
    <xf numFmtId="164" fontId="2" fillId="2" borderId="0" xfId="0" applyNumberFormat="1" applyFont="1" applyFill="1" applyAlignment="1"/>
    <xf numFmtId="0" fontId="3" fillId="3" borderId="0" xfId="0" applyFont="1" applyFill="1" applyAlignment="1"/>
    <xf numFmtId="10" fontId="4" fillId="3" borderId="0" xfId="0" applyNumberFormat="1" applyFont="1" applyFill="1" applyAlignment="1"/>
    <xf numFmtId="0" fontId="4" fillId="3" borderId="0" xfId="0" applyFont="1" applyFill="1" applyAlignment="1"/>
    <xf numFmtId="0" fontId="5" fillId="3" borderId="0" xfId="0" applyFont="1" applyFill="1" applyAlignment="1"/>
    <xf numFmtId="0" fontId="5" fillId="3" borderId="0" xfId="0" applyFont="1" applyFill="1" applyAlignment="1"/>
    <xf numFmtId="0" fontId="5" fillId="3" borderId="0" xfId="0" applyFont="1" applyFill="1" applyAlignment="1"/>
    <xf numFmtId="0" fontId="2" fillId="3" borderId="0" xfId="0" applyFont="1" applyFill="1" applyAlignment="1"/>
    <xf numFmtId="2" fontId="3" fillId="3" borderId="0" xfId="0" applyNumberFormat="1" applyFont="1" applyFill="1" applyAlignment="1"/>
    <xf numFmtId="0" fontId="4" fillId="3" borderId="0" xfId="0" applyFont="1" applyFill="1" applyAlignment="1"/>
    <xf numFmtId="164" fontId="3" fillId="3" borderId="0" xfId="0" applyNumberFormat="1" applyFont="1" applyFill="1" applyAlignment="1"/>
    <xf numFmtId="0" fontId="2" fillId="3" borderId="0" xfId="0" applyFont="1" applyFill="1"/>
    <xf numFmtId="0" fontId="6" fillId="0" borderId="0" xfId="0" applyFont="1" applyAlignment="1"/>
    <xf numFmtId="0" fontId="6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/>
    <xf numFmtId="0" fontId="8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Font="1" applyAlignment="1">
      <alignment horizontal="right"/>
    </xf>
    <xf numFmtId="0" fontId="9" fillId="3" borderId="0" xfId="0" applyFont="1" applyFill="1" applyAlignment="1">
      <alignment horizontal="right"/>
    </xf>
    <xf numFmtId="164" fontId="4" fillId="3" borderId="0" xfId="0" applyNumberFormat="1" applyFont="1" applyFill="1" applyAlignment="1"/>
    <xf numFmtId="0" fontId="10" fillId="3" borderId="0" xfId="0" applyFont="1" applyFill="1" applyAlignment="1"/>
    <xf numFmtId="0" fontId="10" fillId="0" borderId="0" xfId="0" applyFont="1" applyAlignment="1"/>
    <xf numFmtId="0" fontId="3" fillId="4" borderId="0" xfId="0" applyFont="1" applyFill="1" applyAlignment="1"/>
    <xf numFmtId="2" fontId="9" fillId="4" borderId="0" xfId="0" applyNumberFormat="1" applyFont="1" applyFill="1" applyAlignment="1">
      <alignment horizontal="right"/>
    </xf>
    <xf numFmtId="0" fontId="3" fillId="0" borderId="0" xfId="0" applyFont="1" applyAlignment="1"/>
    <xf numFmtId="164" fontId="9" fillId="4" borderId="0" xfId="0" applyNumberFormat="1" applyFont="1" applyFill="1" applyAlignment="1">
      <alignment horizontal="right"/>
    </xf>
    <xf numFmtId="164" fontId="10" fillId="4" borderId="0" xfId="0" applyNumberFormat="1" applyFont="1" applyFill="1" applyAlignment="1"/>
    <xf numFmtId="164" fontId="3" fillId="4" borderId="0" xfId="0" applyNumberFormat="1" applyFont="1" applyFill="1" applyAlignment="1"/>
    <xf numFmtId="0" fontId="3" fillId="0" borderId="0" xfId="0" applyFont="1" applyAlignment="1"/>
    <xf numFmtId="164" fontId="4" fillId="4" borderId="0" xfId="0" applyNumberFormat="1" applyFont="1" applyFill="1" applyAlignment="1"/>
    <xf numFmtId="164" fontId="11" fillId="4" borderId="0" xfId="0" applyNumberFormat="1" applyFont="1" applyFill="1" applyAlignment="1"/>
    <xf numFmtId="164" fontId="4" fillId="0" borderId="0" xfId="0" applyNumberFormat="1" applyFont="1" applyAlignment="1"/>
    <xf numFmtId="164" fontId="9" fillId="0" borderId="0" xfId="0" applyNumberFormat="1" applyFont="1" applyAlignment="1">
      <alignment horizontal="right"/>
    </xf>
    <xf numFmtId="0" fontId="11" fillId="0" borderId="0" xfId="0" applyFont="1" applyAlignment="1"/>
    <xf numFmtId="164" fontId="9" fillId="3" borderId="0" xfId="0" applyNumberFormat="1" applyFont="1" applyFill="1" applyAlignment="1">
      <alignment horizontal="right"/>
    </xf>
    <xf numFmtId="2" fontId="2" fillId="0" borderId="0" xfId="0" applyNumberFormat="1" applyFont="1" applyAlignment="1"/>
    <xf numFmtId="164" fontId="2" fillId="3" borderId="0" xfId="0" applyNumberFormat="1" applyFont="1" applyFill="1" applyAlignment="1"/>
    <xf numFmtId="164" fontId="10" fillId="3" borderId="0" xfId="0" applyNumberFormat="1" applyFont="1" applyFill="1" applyAlignment="1"/>
    <xf numFmtId="164" fontId="3" fillId="3" borderId="0" xfId="0" applyNumberFormat="1" applyFont="1" applyFill="1" applyAlignment="1"/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0" fontId="2" fillId="0" borderId="0" xfId="0" applyNumberFormat="1" applyFont="1" applyAlignment="1"/>
    <xf numFmtId="0" fontId="2" fillId="0" borderId="0" xfId="0" applyFont="1" applyAlignment="1"/>
    <xf numFmtId="0" fontId="8" fillId="0" borderId="0" xfId="0" applyFont="1" applyAlignment="1"/>
    <xf numFmtId="2" fontId="10" fillId="4" borderId="0" xfId="0" applyNumberFormat="1" applyFont="1" applyFill="1" applyAlignment="1">
      <alignment horizontal="right"/>
    </xf>
    <xf numFmtId="0" fontId="3" fillId="3" borderId="0" xfId="0" applyFont="1" applyFill="1" applyAlignment="1"/>
    <xf numFmtId="0" fontId="13" fillId="2" borderId="0" xfId="0" applyFont="1" applyFill="1" applyAlignment="1"/>
    <xf numFmtId="2" fontId="13" fillId="2" borderId="0" xfId="0" applyNumberFormat="1" applyFont="1" applyFill="1" applyAlignment="1">
      <alignment horizontal="right"/>
    </xf>
    <xf numFmtId="164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/>
    </xf>
    <xf numFmtId="0" fontId="6" fillId="0" borderId="0" xfId="0" applyFont="1" applyAlignment="1"/>
    <xf numFmtId="0" fontId="3" fillId="3" borderId="0" xfId="0" applyFont="1" applyFill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ensus.gov/cedsci/table?q=race&amp;d=ACS%201-Year%20Estimates%20Detailed%20Tables&amp;g=0100000US.50016&amp;tid=ACSDT1Y2018.B02001&amp;hidePreview=tr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ensus.gov/cedsci/table?q=race&amp;d=ACS%201-Year%20Estimates%20Detailed%20Tables&amp;g=0100000US.50016&amp;tid=ACSDT1Y2018.B02001&amp;hidePre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T598"/>
  <sheetViews>
    <sheetView tabSelected="1" workbookViewId="0">
      <pane xSplit="1" topLeftCell="B1" activePane="topRight" state="frozen"/>
      <selection pane="topRight" activeCell="C2" sqref="C2"/>
    </sheetView>
  </sheetViews>
  <sheetFormatPr baseColWidth="10" defaultColWidth="14.5" defaultRowHeight="15.75" customHeight="1" x14ac:dyDescent="0.15"/>
  <cols>
    <col min="1" max="1" width="66.5" customWidth="1"/>
    <col min="2" max="2" width="21" customWidth="1"/>
    <col min="5" max="5" width="24.6640625" customWidth="1"/>
    <col min="6" max="6" width="23.83203125" customWidth="1"/>
    <col min="7" max="7" width="18.83203125" customWidth="1"/>
    <col min="8" max="8" width="21.1640625" customWidth="1"/>
    <col min="9" max="10" width="21.5" customWidth="1"/>
    <col min="11" max="11" width="20.6640625" customWidth="1"/>
    <col min="12" max="12" width="21.33203125" customWidth="1"/>
    <col min="13" max="13" width="6" customWidth="1"/>
    <col min="14" max="14" width="38.1640625" customWidth="1"/>
    <col min="15" max="15" width="22.5" customWidth="1"/>
    <col min="16" max="16" width="4.6640625" customWidth="1"/>
    <col min="17" max="17" width="47.33203125" customWidth="1"/>
    <col min="18" max="18" width="22.5" customWidth="1"/>
    <col min="19" max="19" width="36.33203125" customWidth="1"/>
    <col min="20" max="20" width="23.33203125" customWidth="1"/>
    <col min="22" max="22" width="48.6640625" customWidth="1"/>
    <col min="23" max="23" width="43" customWidth="1"/>
    <col min="24" max="24" width="7.6640625" customWidth="1"/>
    <col min="25" max="25" width="43.33203125" customWidth="1"/>
    <col min="26" max="26" width="44.6640625" customWidth="1"/>
    <col min="27" max="27" width="10.33203125" customWidth="1"/>
    <col min="28" max="28" width="53.83203125" customWidth="1"/>
    <col min="29" max="29" width="19.6640625" customWidth="1"/>
    <col min="30" max="30" width="7.33203125" customWidth="1"/>
    <col min="31" max="31" width="46.6640625" customWidth="1"/>
    <col min="35" max="35" width="5" customWidth="1"/>
    <col min="36" max="36" width="33" customWidth="1"/>
    <col min="40" max="40" width="6" customWidth="1"/>
    <col min="42" max="42" width="41.83203125" customWidth="1"/>
    <col min="44" max="44" width="14.5" customWidth="1"/>
    <col min="45" max="46" width="20.5" customWidth="1"/>
  </cols>
  <sheetData>
    <row r="1" spans="1:46" x14ac:dyDescent="0.2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4"/>
      <c r="V1" s="4"/>
      <c r="W1" s="6"/>
      <c r="X1" s="6"/>
      <c r="Y1" s="6"/>
      <c r="Z1" s="6"/>
      <c r="AA1" s="6"/>
      <c r="AB1" s="6"/>
      <c r="AC1" s="6"/>
      <c r="AD1" s="6"/>
      <c r="AE1" s="6"/>
      <c r="AF1" s="6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ht="15.75" customHeight="1" x14ac:dyDescent="0.1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2"/>
      <c r="N2" s="12"/>
      <c r="O2" s="12" t="s">
        <v>13</v>
      </c>
      <c r="P2" s="12"/>
      <c r="Q2" s="12"/>
      <c r="R2" s="12"/>
      <c r="S2" s="13"/>
      <c r="T2" s="14" t="s">
        <v>14</v>
      </c>
      <c r="U2" s="7"/>
      <c r="V2" s="7"/>
      <c r="W2" s="9" t="s">
        <v>15</v>
      </c>
      <c r="X2" s="9"/>
      <c r="Y2" s="15"/>
      <c r="Z2" s="9" t="s">
        <v>16</v>
      </c>
      <c r="AA2" s="9"/>
      <c r="AB2" s="9"/>
      <c r="AC2" s="9"/>
      <c r="AD2" s="9"/>
      <c r="AE2" s="15"/>
      <c r="AF2" s="16" t="s">
        <v>17</v>
      </c>
      <c r="AG2" s="13"/>
      <c r="AH2" s="13"/>
      <c r="AI2" s="13"/>
      <c r="AJ2" s="15"/>
      <c r="AK2" s="16" t="s">
        <v>18</v>
      </c>
      <c r="AL2" s="13"/>
      <c r="AM2" s="13"/>
      <c r="AN2" s="13"/>
      <c r="AO2" s="15"/>
      <c r="AP2" s="17"/>
      <c r="AQ2" s="16"/>
      <c r="AR2" s="13"/>
      <c r="AS2" s="13"/>
      <c r="AT2" s="13"/>
    </row>
    <row r="3" spans="1:46" ht="15.75" customHeight="1" x14ac:dyDescent="0.15">
      <c r="A3" s="18" t="s">
        <v>19</v>
      </c>
      <c r="B3" s="19">
        <v>712723</v>
      </c>
      <c r="C3" s="19">
        <v>479340</v>
      </c>
      <c r="D3" s="20">
        <f t="shared" ref="D3:D12" si="0">C3/B3</f>
        <v>0.67254739919996964</v>
      </c>
      <c r="E3" s="21">
        <v>4128</v>
      </c>
      <c r="F3" s="22">
        <v>750</v>
      </c>
      <c r="G3" s="22">
        <f t="shared" ref="G3:G12" si="1">E3+F3</f>
        <v>4878</v>
      </c>
      <c r="H3" s="23">
        <v>2</v>
      </c>
      <c r="I3" s="23">
        <v>45</v>
      </c>
      <c r="J3" s="23">
        <v>62</v>
      </c>
      <c r="K3" s="23">
        <v>234</v>
      </c>
      <c r="L3" s="23">
        <v>407</v>
      </c>
      <c r="M3" s="24"/>
      <c r="N3" s="24"/>
      <c r="O3" s="25">
        <v>4128</v>
      </c>
      <c r="P3" s="25"/>
      <c r="Q3" s="25"/>
      <c r="R3" s="25"/>
      <c r="S3" s="24"/>
      <c r="T3" s="26">
        <f t="shared" ref="T3:T12" si="2">G3/B3*100000</f>
        <v>684.41736831840706</v>
      </c>
      <c r="U3" s="24"/>
      <c r="V3" s="24"/>
      <c r="W3" s="27">
        <f t="shared" ref="W3:W12" si="3">(H3*10000000)+(I3*5000000)+(J3*2000000)+(K3*1000000)+(L3*350000)</f>
        <v>745450000</v>
      </c>
      <c r="X3" s="27"/>
      <c r="Y3" s="28"/>
      <c r="Z3" s="29">
        <f t="shared" ref="Z3:Z12" si="4">E3*149999.99</f>
        <v>619199958.71999991</v>
      </c>
      <c r="AA3" s="29"/>
      <c r="AB3" s="29"/>
      <c r="AC3" s="29"/>
      <c r="AD3" s="29"/>
      <c r="AE3" s="28"/>
      <c r="AF3" s="27">
        <f t="shared" ref="AF3:AF12" si="5">W3/B3</f>
        <v>1045.9182599691605</v>
      </c>
      <c r="AG3" s="24"/>
      <c r="AH3" s="24"/>
      <c r="AI3" s="24"/>
      <c r="AJ3" s="28"/>
      <c r="AL3" s="27">
        <f t="shared" ref="AL3:AL12" si="6">Z3/B3</f>
        <v>868.78066053712303</v>
      </c>
      <c r="AM3" s="24"/>
      <c r="AN3" s="24"/>
      <c r="AO3" s="28"/>
      <c r="AQ3" s="27"/>
      <c r="AR3" s="24"/>
      <c r="AS3" s="24"/>
      <c r="AT3" s="24"/>
    </row>
    <row r="4" spans="1:46" ht="15.75" customHeight="1" x14ac:dyDescent="0.15">
      <c r="A4" s="18" t="s">
        <v>20</v>
      </c>
      <c r="B4" s="19">
        <v>695797</v>
      </c>
      <c r="C4" s="19">
        <v>465342</v>
      </c>
      <c r="D4" s="20">
        <f t="shared" si="0"/>
        <v>0.66878989130450406</v>
      </c>
      <c r="E4" s="21">
        <v>13078</v>
      </c>
      <c r="F4" s="22">
        <v>1090</v>
      </c>
      <c r="G4" s="22">
        <f t="shared" si="1"/>
        <v>14168</v>
      </c>
      <c r="H4" s="23">
        <v>3</v>
      </c>
      <c r="I4" s="23">
        <v>42</v>
      </c>
      <c r="J4" s="23">
        <v>100</v>
      </c>
      <c r="K4" s="23">
        <v>283</v>
      </c>
      <c r="L4" s="23">
        <v>662</v>
      </c>
      <c r="M4" s="24"/>
      <c r="N4" s="24"/>
      <c r="O4" s="25">
        <v>13078</v>
      </c>
      <c r="P4" s="25"/>
      <c r="Q4" s="25"/>
      <c r="R4" s="25"/>
      <c r="S4" s="24"/>
      <c r="T4" s="26">
        <f t="shared" si="2"/>
        <v>2036.2260831823075</v>
      </c>
      <c r="U4" s="24"/>
      <c r="V4" s="24"/>
      <c r="W4" s="27">
        <f t="shared" si="3"/>
        <v>954700000</v>
      </c>
      <c r="X4" s="27"/>
      <c r="Y4" s="28"/>
      <c r="Z4" s="29">
        <f t="shared" si="4"/>
        <v>1961699869.2199998</v>
      </c>
      <c r="AA4" s="29"/>
      <c r="AB4" s="29"/>
      <c r="AC4" s="29"/>
      <c r="AD4" s="29"/>
      <c r="AE4" s="28"/>
      <c r="AF4" s="27">
        <f t="shared" si="5"/>
        <v>1372.0955968479311</v>
      </c>
      <c r="AG4" s="24"/>
      <c r="AH4" s="24"/>
      <c r="AI4" s="24"/>
      <c r="AJ4" s="28"/>
      <c r="AL4" s="27">
        <f t="shared" si="6"/>
        <v>2819.3566072000881</v>
      </c>
      <c r="AM4" s="24"/>
      <c r="AN4" s="24"/>
      <c r="AO4" s="28"/>
      <c r="AQ4" s="27"/>
      <c r="AR4" s="24"/>
      <c r="AS4" s="24"/>
      <c r="AT4" s="24"/>
    </row>
    <row r="5" spans="1:46" ht="15.75" customHeight="1" x14ac:dyDescent="0.15">
      <c r="A5" s="18" t="s">
        <v>21</v>
      </c>
      <c r="B5" s="19">
        <v>660468</v>
      </c>
      <c r="C5" s="19">
        <v>416885</v>
      </c>
      <c r="D5" s="20">
        <f t="shared" si="0"/>
        <v>0.63119636379052424</v>
      </c>
      <c r="E5" s="21">
        <v>3320</v>
      </c>
      <c r="F5" s="22">
        <v>542</v>
      </c>
      <c r="G5" s="22">
        <f t="shared" si="1"/>
        <v>3862</v>
      </c>
      <c r="H5" s="23">
        <v>5</v>
      </c>
      <c r="I5" s="23">
        <v>20</v>
      </c>
      <c r="J5" s="23">
        <v>31</v>
      </c>
      <c r="K5" s="23">
        <v>194</v>
      </c>
      <c r="L5" s="23">
        <v>292</v>
      </c>
      <c r="M5" s="24"/>
      <c r="N5" s="24"/>
      <c r="O5" s="25">
        <v>3320</v>
      </c>
      <c r="P5" s="25"/>
      <c r="Q5" s="25"/>
      <c r="R5" s="25"/>
      <c r="S5" s="24"/>
      <c r="T5" s="26">
        <f t="shared" si="2"/>
        <v>584.7368835431846</v>
      </c>
      <c r="U5" s="24"/>
      <c r="V5" s="24"/>
      <c r="W5" s="27">
        <f t="shared" si="3"/>
        <v>508200000</v>
      </c>
      <c r="X5" s="27"/>
      <c r="Y5" s="28"/>
      <c r="Z5" s="29">
        <f t="shared" si="4"/>
        <v>497999966.79999995</v>
      </c>
      <c r="AA5" s="29"/>
      <c r="AB5" s="29"/>
      <c r="AC5" s="29"/>
      <c r="AD5" s="29"/>
      <c r="AE5" s="28"/>
      <c r="AF5" s="27">
        <f t="shared" si="5"/>
        <v>769.45438688929664</v>
      </c>
      <c r="AG5" s="24"/>
      <c r="AH5" s="24"/>
      <c r="AI5" s="24"/>
      <c r="AJ5" s="28"/>
      <c r="AL5" s="27">
        <f t="shared" si="6"/>
        <v>754.01074207985846</v>
      </c>
      <c r="AM5" s="24"/>
      <c r="AN5" s="24"/>
      <c r="AO5" s="28"/>
      <c r="AQ5" s="27"/>
      <c r="AR5" s="24"/>
      <c r="AS5" s="24"/>
      <c r="AT5" s="24"/>
    </row>
    <row r="6" spans="1:46" ht="15.75" customHeight="1" x14ac:dyDescent="0.15">
      <c r="A6" s="18" t="s">
        <v>22</v>
      </c>
      <c r="B6" s="19">
        <v>794121</v>
      </c>
      <c r="C6" s="19">
        <v>491080</v>
      </c>
      <c r="D6" s="20">
        <f t="shared" si="0"/>
        <v>0.61839442603834927</v>
      </c>
      <c r="E6" s="21">
        <v>9504</v>
      </c>
      <c r="F6" s="22">
        <v>1702</v>
      </c>
      <c r="G6" s="22">
        <f t="shared" si="1"/>
        <v>11206</v>
      </c>
      <c r="H6" s="23">
        <v>18</v>
      </c>
      <c r="I6" s="23">
        <v>70</v>
      </c>
      <c r="J6" s="23">
        <v>171</v>
      </c>
      <c r="K6" s="23">
        <v>528</v>
      </c>
      <c r="L6" s="23">
        <v>915</v>
      </c>
      <c r="M6" s="24"/>
      <c r="N6" s="24"/>
      <c r="O6" s="25">
        <v>9504</v>
      </c>
      <c r="P6" s="25"/>
      <c r="Q6" s="25"/>
      <c r="R6" s="25"/>
      <c r="S6" s="24"/>
      <c r="T6" s="26">
        <f t="shared" si="2"/>
        <v>1411.1199678638393</v>
      </c>
      <c r="U6" s="24"/>
      <c r="V6" s="24"/>
      <c r="W6" s="27">
        <f t="shared" si="3"/>
        <v>1720250000</v>
      </c>
      <c r="X6" s="27"/>
      <c r="Y6" s="28"/>
      <c r="Z6" s="29">
        <f t="shared" si="4"/>
        <v>1425599904.9599998</v>
      </c>
      <c r="AA6" s="29"/>
      <c r="AB6" s="29"/>
      <c r="AC6" s="29"/>
      <c r="AD6" s="29"/>
      <c r="AE6" s="28"/>
      <c r="AF6" s="27">
        <f t="shared" si="5"/>
        <v>2166.2315944295642</v>
      </c>
      <c r="AG6" s="24"/>
      <c r="AH6" s="24"/>
      <c r="AI6" s="24"/>
      <c r="AJ6" s="28"/>
      <c r="AL6" s="27">
        <f t="shared" si="6"/>
        <v>1795.1923006191748</v>
      </c>
      <c r="AM6" s="24"/>
      <c r="AN6" s="24"/>
      <c r="AO6" s="28"/>
      <c r="AQ6" s="27"/>
      <c r="AR6" s="24"/>
      <c r="AS6" s="24"/>
      <c r="AT6" s="24"/>
    </row>
    <row r="7" spans="1:46" ht="15.75" customHeight="1" x14ac:dyDescent="0.15">
      <c r="A7" s="18" t="s">
        <v>23</v>
      </c>
      <c r="B7" s="19">
        <v>785104</v>
      </c>
      <c r="C7" s="19">
        <v>472419</v>
      </c>
      <c r="D7" s="20">
        <f t="shared" si="0"/>
        <v>0.60172792394383423</v>
      </c>
      <c r="E7" s="21">
        <v>15541</v>
      </c>
      <c r="F7" s="22">
        <v>1581</v>
      </c>
      <c r="G7" s="22">
        <f t="shared" si="1"/>
        <v>17122</v>
      </c>
      <c r="H7" s="23">
        <v>4</v>
      </c>
      <c r="I7" s="23">
        <v>41</v>
      </c>
      <c r="J7" s="23">
        <v>112</v>
      </c>
      <c r="K7" s="23">
        <v>457</v>
      </c>
      <c r="L7" s="23">
        <v>967</v>
      </c>
      <c r="M7" s="24"/>
      <c r="N7" s="24"/>
      <c r="O7" s="25">
        <v>15541</v>
      </c>
      <c r="P7" s="25"/>
      <c r="Q7" s="25"/>
      <c r="R7" s="25"/>
      <c r="S7" s="24"/>
      <c r="T7" s="26">
        <f t="shared" si="2"/>
        <v>2180.8575679145692</v>
      </c>
      <c r="U7" s="24"/>
      <c r="V7" s="24"/>
      <c r="W7" s="27">
        <f t="shared" si="3"/>
        <v>1264450000</v>
      </c>
      <c r="X7" s="27"/>
      <c r="Y7" s="28"/>
      <c r="Z7" s="29">
        <f t="shared" si="4"/>
        <v>2331149844.5899997</v>
      </c>
      <c r="AA7" s="29"/>
      <c r="AB7" s="29"/>
      <c r="AC7" s="29"/>
      <c r="AD7" s="29"/>
      <c r="AE7" s="28"/>
      <c r="AF7" s="27">
        <f t="shared" si="5"/>
        <v>1610.5509588538589</v>
      </c>
      <c r="AG7" s="24"/>
      <c r="AH7" s="24"/>
      <c r="AI7" s="24"/>
      <c r="AJ7" s="28"/>
      <c r="AL7" s="27">
        <f t="shared" si="6"/>
        <v>2969.2242614863758</v>
      </c>
      <c r="AM7" s="24"/>
      <c r="AN7" s="24"/>
      <c r="AO7" s="28"/>
      <c r="AQ7" s="27"/>
      <c r="AR7" s="24"/>
      <c r="AS7" s="24"/>
      <c r="AT7" s="24"/>
    </row>
    <row r="8" spans="1:46" ht="15.75" customHeight="1" x14ac:dyDescent="0.15">
      <c r="A8" s="18" t="s">
        <v>24</v>
      </c>
      <c r="B8" s="19">
        <v>757521</v>
      </c>
      <c r="C8" s="19">
        <v>451182</v>
      </c>
      <c r="D8" s="20">
        <f t="shared" si="0"/>
        <v>0.59560329020581604</v>
      </c>
      <c r="E8" s="21">
        <v>2300</v>
      </c>
      <c r="F8" s="22">
        <v>258</v>
      </c>
      <c r="G8" s="22">
        <f t="shared" si="1"/>
        <v>2558</v>
      </c>
      <c r="H8" s="23">
        <v>5</v>
      </c>
      <c r="I8" s="23">
        <v>6</v>
      </c>
      <c r="J8" s="23">
        <v>17</v>
      </c>
      <c r="K8" s="23">
        <v>69</v>
      </c>
      <c r="L8" s="23">
        <v>161</v>
      </c>
      <c r="M8" s="24"/>
      <c r="N8" s="24"/>
      <c r="O8" s="25">
        <v>2300</v>
      </c>
      <c r="P8" s="25"/>
      <c r="Q8" s="25"/>
      <c r="R8" s="25"/>
      <c r="S8" s="24"/>
      <c r="T8" s="26">
        <f t="shared" si="2"/>
        <v>337.68040753985701</v>
      </c>
      <c r="U8" s="24"/>
      <c r="V8" s="24"/>
      <c r="W8" s="27">
        <f t="shared" si="3"/>
        <v>239350000</v>
      </c>
      <c r="X8" s="27"/>
      <c r="Y8" s="28"/>
      <c r="Z8" s="29">
        <f t="shared" si="4"/>
        <v>344999977</v>
      </c>
      <c r="AA8" s="29"/>
      <c r="AB8" s="29"/>
      <c r="AC8" s="29"/>
      <c r="AD8" s="29"/>
      <c r="AE8" s="28"/>
      <c r="AF8" s="27">
        <f t="shared" si="5"/>
        <v>315.9648379384862</v>
      </c>
      <c r="AG8" s="24"/>
      <c r="AH8" s="24"/>
      <c r="AI8" s="24"/>
      <c r="AJ8" s="28"/>
      <c r="AL8" s="27">
        <f t="shared" si="6"/>
        <v>455.43288832916841</v>
      </c>
      <c r="AM8" s="24"/>
      <c r="AN8" s="24"/>
      <c r="AO8" s="28"/>
      <c r="AQ8" s="27"/>
      <c r="AR8" s="24"/>
      <c r="AS8" s="24"/>
      <c r="AT8" s="24"/>
    </row>
    <row r="9" spans="1:46" ht="15.75" customHeight="1" x14ac:dyDescent="0.15">
      <c r="A9" s="18" t="s">
        <v>25</v>
      </c>
      <c r="B9" s="19">
        <v>793039</v>
      </c>
      <c r="C9" s="19">
        <v>466017</v>
      </c>
      <c r="D9" s="20">
        <f t="shared" si="0"/>
        <v>0.58763440385655685</v>
      </c>
      <c r="E9" s="21">
        <v>17665</v>
      </c>
      <c r="F9" s="22">
        <v>2720</v>
      </c>
      <c r="G9" s="22">
        <f t="shared" si="1"/>
        <v>20385</v>
      </c>
      <c r="H9" s="23">
        <v>38</v>
      </c>
      <c r="I9" s="23">
        <v>123</v>
      </c>
      <c r="J9" s="23">
        <v>226</v>
      </c>
      <c r="K9" s="23">
        <v>814</v>
      </c>
      <c r="L9" s="23">
        <v>1519</v>
      </c>
      <c r="M9" s="24"/>
      <c r="N9" s="24"/>
      <c r="O9" s="25">
        <v>17665</v>
      </c>
      <c r="P9" s="25"/>
      <c r="Q9" s="25"/>
      <c r="R9" s="25"/>
      <c r="S9" s="24"/>
      <c r="T9" s="26">
        <f t="shared" si="2"/>
        <v>2570.4914890692639</v>
      </c>
      <c r="U9" s="24"/>
      <c r="V9" s="24"/>
      <c r="W9" s="27">
        <f t="shared" si="3"/>
        <v>2792650000</v>
      </c>
      <c r="X9" s="27"/>
      <c r="Y9" s="28"/>
      <c r="Z9" s="29">
        <f t="shared" si="4"/>
        <v>2649749823.3499999</v>
      </c>
      <c r="AA9" s="29"/>
      <c r="AB9" s="29"/>
      <c r="AC9" s="29"/>
      <c r="AD9" s="29"/>
      <c r="AE9" s="28"/>
      <c r="AF9" s="27">
        <f t="shared" si="5"/>
        <v>3521.4535476817659</v>
      </c>
      <c r="AG9" s="24"/>
      <c r="AH9" s="24"/>
      <c r="AI9" s="24"/>
      <c r="AJ9" s="28"/>
      <c r="AL9" s="27">
        <f t="shared" si="6"/>
        <v>3341.2604214294629</v>
      </c>
      <c r="AM9" s="24"/>
      <c r="AN9" s="24"/>
      <c r="AO9" s="28"/>
      <c r="AQ9" s="27"/>
      <c r="AR9" s="24"/>
      <c r="AS9" s="24"/>
      <c r="AT9" s="24"/>
    </row>
    <row r="10" spans="1:46" ht="15.75" customHeight="1" x14ac:dyDescent="0.15">
      <c r="A10" s="18" t="s">
        <v>26</v>
      </c>
      <c r="B10" s="19">
        <v>694459</v>
      </c>
      <c r="C10" s="19">
        <v>393578</v>
      </c>
      <c r="D10" s="20">
        <f t="shared" si="0"/>
        <v>0.56674044112035415</v>
      </c>
      <c r="E10" s="21">
        <v>5541</v>
      </c>
      <c r="F10" s="22">
        <v>725</v>
      </c>
      <c r="G10" s="22">
        <f t="shared" si="1"/>
        <v>6266</v>
      </c>
      <c r="H10" s="23">
        <v>9</v>
      </c>
      <c r="I10" s="23">
        <v>31</v>
      </c>
      <c r="J10" s="23">
        <v>61</v>
      </c>
      <c r="K10" s="23">
        <v>225</v>
      </c>
      <c r="L10" s="23">
        <v>399</v>
      </c>
      <c r="M10" s="24"/>
      <c r="N10" s="24"/>
      <c r="O10" s="25">
        <v>5541</v>
      </c>
      <c r="P10" s="25"/>
      <c r="Q10" s="25"/>
      <c r="R10" s="25"/>
      <c r="S10" s="24"/>
      <c r="T10" s="26">
        <f t="shared" si="2"/>
        <v>902.28508810455344</v>
      </c>
      <c r="U10" s="24"/>
      <c r="V10" s="24"/>
      <c r="W10" s="27">
        <f t="shared" si="3"/>
        <v>731650000</v>
      </c>
      <c r="X10" s="27"/>
      <c r="Y10" s="28"/>
      <c r="Z10" s="29">
        <f t="shared" si="4"/>
        <v>831149944.58999991</v>
      </c>
      <c r="AA10" s="29"/>
      <c r="AB10" s="29"/>
      <c r="AC10" s="29"/>
      <c r="AD10" s="29"/>
      <c r="AE10" s="28"/>
      <c r="AF10" s="27">
        <f t="shared" si="5"/>
        <v>1053.5539175098891</v>
      </c>
      <c r="AG10" s="24"/>
      <c r="AH10" s="24"/>
      <c r="AI10" s="24"/>
      <c r="AJ10" s="28"/>
      <c r="AL10" s="27">
        <f t="shared" si="6"/>
        <v>1196.830834635306</v>
      </c>
      <c r="AM10" s="24"/>
      <c r="AN10" s="24"/>
      <c r="AO10" s="28"/>
      <c r="AQ10" s="27"/>
      <c r="AR10" s="24"/>
      <c r="AS10" s="24"/>
      <c r="AT10" s="24"/>
    </row>
    <row r="11" spans="1:46" ht="15.75" customHeight="1" x14ac:dyDescent="0.15">
      <c r="A11" s="18" t="s">
        <v>27</v>
      </c>
      <c r="B11" s="19">
        <v>704494</v>
      </c>
      <c r="C11" s="19">
        <v>394916</v>
      </c>
      <c r="D11" s="20">
        <f t="shared" si="0"/>
        <v>0.56056687494854462</v>
      </c>
      <c r="E11" s="21">
        <v>2210</v>
      </c>
      <c r="F11" s="22">
        <v>404</v>
      </c>
      <c r="G11" s="22">
        <f t="shared" si="1"/>
        <v>2614</v>
      </c>
      <c r="H11" s="23">
        <v>9</v>
      </c>
      <c r="I11" s="23">
        <v>24</v>
      </c>
      <c r="J11" s="23">
        <v>35</v>
      </c>
      <c r="K11" s="23">
        <v>124</v>
      </c>
      <c r="L11" s="23">
        <v>212</v>
      </c>
      <c r="M11" s="24"/>
      <c r="N11" s="24"/>
      <c r="O11" s="25">
        <v>2210</v>
      </c>
      <c r="P11" s="25"/>
      <c r="Q11" s="25"/>
      <c r="R11" s="25"/>
      <c r="S11" s="24"/>
      <c r="T11" s="26">
        <f t="shared" si="2"/>
        <v>371.04645319903364</v>
      </c>
      <c r="U11" s="24"/>
      <c r="V11" s="24"/>
      <c r="W11" s="27">
        <f t="shared" si="3"/>
        <v>478200000</v>
      </c>
      <c r="X11" s="27"/>
      <c r="Y11" s="28"/>
      <c r="Z11" s="29">
        <f t="shared" si="4"/>
        <v>331499977.89999998</v>
      </c>
      <c r="AA11" s="29"/>
      <c r="AB11" s="29"/>
      <c r="AC11" s="29"/>
      <c r="AD11" s="29"/>
      <c r="AE11" s="28"/>
      <c r="AF11" s="27">
        <f t="shared" si="5"/>
        <v>678.78505707642648</v>
      </c>
      <c r="AG11" s="24"/>
      <c r="AH11" s="24"/>
      <c r="AI11" s="24"/>
      <c r="AJ11" s="28"/>
      <c r="AL11" s="27">
        <f t="shared" si="6"/>
        <v>470.55046302736429</v>
      </c>
      <c r="AM11" s="24"/>
      <c r="AN11" s="24"/>
      <c r="AO11" s="28"/>
      <c r="AQ11" s="27"/>
      <c r="AR11" s="24"/>
      <c r="AS11" s="24"/>
      <c r="AT11" s="24"/>
    </row>
    <row r="12" spans="1:46" ht="15.75" customHeight="1" x14ac:dyDescent="0.15">
      <c r="A12" s="18" t="s">
        <v>28</v>
      </c>
      <c r="B12" s="19">
        <v>736340</v>
      </c>
      <c r="C12" s="19">
        <v>407657</v>
      </c>
      <c r="D12" s="20">
        <f t="shared" si="0"/>
        <v>0.55362604231740775</v>
      </c>
      <c r="E12" s="21">
        <v>9248</v>
      </c>
      <c r="F12" s="22">
        <v>1775</v>
      </c>
      <c r="G12" s="22">
        <f t="shared" si="1"/>
        <v>11023</v>
      </c>
      <c r="H12" s="23">
        <v>10</v>
      </c>
      <c r="I12" s="23">
        <v>58</v>
      </c>
      <c r="J12" s="23">
        <v>161</v>
      </c>
      <c r="K12" s="23">
        <v>543</v>
      </c>
      <c r="L12" s="30">
        <v>1002</v>
      </c>
      <c r="M12" s="24"/>
      <c r="N12" s="24"/>
      <c r="O12" s="25">
        <v>9248</v>
      </c>
      <c r="P12" s="25"/>
      <c r="Q12" s="25"/>
      <c r="R12" s="25"/>
      <c r="S12" s="24"/>
      <c r="T12" s="26">
        <f t="shared" si="2"/>
        <v>1496.9986690930821</v>
      </c>
      <c r="U12" s="24"/>
      <c r="V12" s="24"/>
      <c r="W12" s="27">
        <f t="shared" si="3"/>
        <v>1605700000</v>
      </c>
      <c r="X12" s="27"/>
      <c r="Y12" s="28"/>
      <c r="Z12" s="29">
        <f t="shared" si="4"/>
        <v>1387199907.52</v>
      </c>
      <c r="AA12" s="29"/>
      <c r="AB12" s="29"/>
      <c r="AC12" s="29"/>
      <c r="AD12" s="29"/>
      <c r="AE12" s="28"/>
      <c r="AF12" s="27">
        <f t="shared" si="5"/>
        <v>2180.6502430942228</v>
      </c>
      <c r="AG12" s="24"/>
      <c r="AH12" s="24"/>
      <c r="AI12" s="24"/>
      <c r="AJ12" s="28"/>
      <c r="AL12" s="27">
        <f t="shared" si="6"/>
        <v>1883.9121975174512</v>
      </c>
      <c r="AM12" s="24"/>
      <c r="AN12" s="24"/>
      <c r="AO12" s="28"/>
      <c r="AQ12" s="27"/>
      <c r="AR12" s="24"/>
      <c r="AS12" s="24"/>
      <c r="AT12" s="24"/>
    </row>
    <row r="13" spans="1:46" ht="15.75" customHeight="1" x14ac:dyDescent="0.15">
      <c r="A13" s="24"/>
      <c r="B13" s="24"/>
      <c r="C13" s="24"/>
      <c r="D13" s="7" t="s">
        <v>29</v>
      </c>
      <c r="E13" s="31">
        <f t="shared" ref="E13:L13" si="7">SUM(E3:E12)</f>
        <v>82535</v>
      </c>
      <c r="F13" s="31">
        <f t="shared" si="7"/>
        <v>11547</v>
      </c>
      <c r="G13" s="31">
        <f t="shared" si="7"/>
        <v>94082</v>
      </c>
      <c r="H13" s="31">
        <f t="shared" si="7"/>
        <v>103</v>
      </c>
      <c r="I13" s="31">
        <f t="shared" si="7"/>
        <v>460</v>
      </c>
      <c r="J13" s="31">
        <f t="shared" si="7"/>
        <v>976</v>
      </c>
      <c r="K13" s="31">
        <f t="shared" si="7"/>
        <v>3471</v>
      </c>
      <c r="L13" s="31">
        <f t="shared" si="7"/>
        <v>6536</v>
      </c>
      <c r="M13" s="24"/>
      <c r="N13" s="32" t="s">
        <v>30</v>
      </c>
      <c r="O13" s="33">
        <f>SUM(O3:O12)</f>
        <v>82535</v>
      </c>
      <c r="P13" s="33"/>
      <c r="Q13" s="34"/>
      <c r="R13" s="34"/>
      <c r="S13" s="35" t="s">
        <v>31</v>
      </c>
      <c r="T13" s="36">
        <f>AVERAGE(T3:T12)</f>
        <v>1257.58599778281</v>
      </c>
      <c r="U13" s="37"/>
      <c r="V13" s="35" t="s">
        <v>32</v>
      </c>
      <c r="W13" s="38">
        <f>AVERAGE(W3:W12)</f>
        <v>1104060000</v>
      </c>
      <c r="X13" s="38"/>
      <c r="Y13" s="35" t="s">
        <v>33</v>
      </c>
      <c r="Z13" s="39">
        <f>AVERAGE(Z3:Z12)</f>
        <v>1238024917.4649999</v>
      </c>
      <c r="AA13" s="39"/>
      <c r="AB13" s="35" t="s">
        <v>34</v>
      </c>
      <c r="AC13" s="40">
        <f>W13+Z13</f>
        <v>2342084917.4650002</v>
      </c>
      <c r="AD13" s="41"/>
      <c r="AE13" s="42" t="s">
        <v>35</v>
      </c>
      <c r="AF13" s="38">
        <f>AVERAGE(AF3:AF12)</f>
        <v>1471.4658400290602</v>
      </c>
      <c r="AG13" s="24"/>
      <c r="AH13" s="24"/>
      <c r="AI13" s="24"/>
      <c r="AJ13" s="42" t="s">
        <v>36</v>
      </c>
      <c r="AK13" s="38"/>
      <c r="AL13" s="43">
        <f>AVERAGE(AL3:AL12)</f>
        <v>1655.4551376861375</v>
      </c>
      <c r="AM13" s="24"/>
      <c r="AN13" s="24"/>
      <c r="AO13" s="44"/>
      <c r="AP13" s="45"/>
      <c r="AQ13" s="46"/>
      <c r="AR13" s="24"/>
      <c r="AS13" s="24"/>
      <c r="AT13" s="24"/>
    </row>
    <row r="14" spans="1:46" ht="15.75" customHeight="1" x14ac:dyDescent="0.15">
      <c r="A14" s="24"/>
      <c r="B14" s="24"/>
      <c r="C14" s="24"/>
      <c r="D14" s="64" t="s">
        <v>37</v>
      </c>
      <c r="E14" s="65"/>
      <c r="F14" s="65"/>
      <c r="G14" s="7"/>
      <c r="H14" s="47">
        <f>H13*10000000</f>
        <v>1030000000</v>
      </c>
      <c r="I14" s="47">
        <f>I13*5000000</f>
        <v>2300000000</v>
      </c>
      <c r="J14" s="47">
        <f>J13*2000000</f>
        <v>1952000000</v>
      </c>
      <c r="K14" s="47">
        <f>K13*1000000</f>
        <v>3471000000</v>
      </c>
      <c r="L14" s="47">
        <f>L13*350000</f>
        <v>2287600000</v>
      </c>
      <c r="M14" s="24"/>
      <c r="N14" s="24"/>
      <c r="O14" s="24"/>
      <c r="P14" s="24"/>
      <c r="Q14" s="24"/>
      <c r="R14" s="24"/>
      <c r="S14" s="24"/>
      <c r="T14" s="48"/>
      <c r="U14" s="24"/>
      <c r="V14" s="24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</row>
    <row r="15" spans="1:46" ht="15.75" customHeight="1" x14ac:dyDescent="0.15">
      <c r="A15" s="24"/>
      <c r="B15" s="24"/>
      <c r="C15" s="24"/>
      <c r="D15" s="49"/>
      <c r="E15" s="49"/>
      <c r="F15" s="49"/>
      <c r="G15" s="49"/>
      <c r="H15" s="49"/>
      <c r="I15" s="49"/>
      <c r="J15" s="32" t="s">
        <v>38</v>
      </c>
      <c r="K15" s="49"/>
      <c r="L15" s="47">
        <f>SUM(H14:L14)</f>
        <v>11040600000</v>
      </c>
      <c r="M15" s="32"/>
      <c r="N15" s="32" t="s">
        <v>39</v>
      </c>
      <c r="O15" s="50">
        <f>O13*149999.99</f>
        <v>12380249174.65</v>
      </c>
      <c r="P15" s="50"/>
      <c r="Q15" s="32" t="s">
        <v>40</v>
      </c>
      <c r="R15" s="32">
        <f>L15+O15</f>
        <v>23420849174.650002</v>
      </c>
      <c r="S15" s="24"/>
      <c r="T15" s="48"/>
      <c r="U15" s="24"/>
      <c r="V15" s="24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46" x14ac:dyDescent="0.2">
      <c r="A16" s="1" t="s">
        <v>41</v>
      </c>
      <c r="B16" s="2"/>
      <c r="C16" s="2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4"/>
      <c r="V16" s="4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5.75" customHeight="1" x14ac:dyDescent="0.15">
      <c r="A17" s="7" t="s">
        <v>1</v>
      </c>
      <c r="B17" s="7" t="s">
        <v>2</v>
      </c>
      <c r="C17" s="7" t="s">
        <v>3</v>
      </c>
      <c r="D17" s="8" t="s">
        <v>4</v>
      </c>
      <c r="E17" s="9" t="s">
        <v>5</v>
      </c>
      <c r="F17" s="9" t="s">
        <v>6</v>
      </c>
      <c r="G17" s="9" t="s">
        <v>7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13"/>
      <c r="N17" s="13"/>
      <c r="O17" s="12" t="s">
        <v>13</v>
      </c>
      <c r="P17" s="12"/>
      <c r="Q17" s="12"/>
      <c r="R17" s="12"/>
      <c r="S17" s="13"/>
      <c r="T17" s="14" t="s">
        <v>14</v>
      </c>
      <c r="U17" s="7"/>
      <c r="V17" s="7"/>
      <c r="W17" s="9" t="s">
        <v>15</v>
      </c>
      <c r="X17" s="9"/>
      <c r="Y17" s="51"/>
      <c r="Z17" s="9" t="s">
        <v>16</v>
      </c>
      <c r="AA17" s="9"/>
      <c r="AB17" s="9"/>
      <c r="AC17" s="9"/>
      <c r="AD17" s="9"/>
      <c r="AE17" s="51"/>
      <c r="AF17" s="16" t="s">
        <v>17</v>
      </c>
      <c r="AG17" s="13"/>
      <c r="AH17" s="13"/>
      <c r="AI17" s="13"/>
      <c r="AJ17" s="15"/>
      <c r="AK17" s="16" t="s">
        <v>18</v>
      </c>
      <c r="AL17" s="13"/>
      <c r="AM17" s="13"/>
      <c r="AN17" s="13"/>
      <c r="AO17" s="15"/>
      <c r="AP17" s="16"/>
      <c r="AQ17" s="16"/>
      <c r="AR17" s="13"/>
      <c r="AS17" s="13"/>
      <c r="AT17" s="13"/>
    </row>
    <row r="18" spans="1:46" ht="15.75" customHeight="1" x14ac:dyDescent="0.15">
      <c r="A18" s="18" t="s">
        <v>42</v>
      </c>
      <c r="B18" s="19">
        <v>812357</v>
      </c>
      <c r="C18" s="19">
        <v>7708</v>
      </c>
      <c r="D18" s="20">
        <f t="shared" ref="D18:D27" si="8">C18/B18</f>
        <v>9.488439196067738E-3</v>
      </c>
      <c r="E18" s="52">
        <v>22561</v>
      </c>
      <c r="F18" s="19">
        <v>3092</v>
      </c>
      <c r="G18" s="19">
        <f t="shared" ref="G18:G27" si="9">E18+F18</f>
        <v>25653</v>
      </c>
      <c r="H18" s="19">
        <v>16</v>
      </c>
      <c r="I18" s="19">
        <v>91</v>
      </c>
      <c r="J18" s="23">
        <v>223</v>
      </c>
      <c r="K18" s="19">
        <v>918</v>
      </c>
      <c r="L18" s="19">
        <v>1844</v>
      </c>
      <c r="M18" s="19"/>
      <c r="N18" s="19"/>
      <c r="O18" s="53">
        <v>22561</v>
      </c>
      <c r="P18" s="53"/>
      <c r="Q18" s="53"/>
      <c r="R18" s="53"/>
      <c r="S18" s="54"/>
      <c r="T18" s="26">
        <f t="shared" ref="T18:T27" si="10">G18/B18*100000</f>
        <v>3157.8480889559642</v>
      </c>
      <c r="U18" s="19"/>
      <c r="V18" s="19"/>
      <c r="W18" s="27">
        <f t="shared" ref="W18:W27" si="11">(H18*10000000)+(I18*5000000)+(J18*2000000)+(K18*1000000)+(L18*350000)</f>
        <v>2624400000</v>
      </c>
      <c r="X18" s="27"/>
      <c r="Y18" s="18"/>
      <c r="Z18" s="29">
        <f t="shared" ref="Z18:Z27" si="12">E18*149999.99</f>
        <v>3384149774.3899999</v>
      </c>
      <c r="AA18" s="29"/>
      <c r="AB18" s="29"/>
      <c r="AC18" s="29"/>
      <c r="AD18" s="29"/>
      <c r="AE18" s="19"/>
      <c r="AF18" s="27">
        <f t="shared" ref="AF18:AF27" si="13">W18/B18</f>
        <v>3230.5993547171993</v>
      </c>
      <c r="AG18" s="54"/>
      <c r="AH18" s="18"/>
      <c r="AI18" s="19"/>
      <c r="AJ18" s="28"/>
      <c r="AK18" s="27"/>
      <c r="AL18" s="27">
        <f t="shared" ref="AL18:AL27" si="14">Z18/B18</f>
        <v>4165.8406025799004</v>
      </c>
      <c r="AM18" s="19"/>
      <c r="AN18" s="19"/>
      <c r="AO18" s="28"/>
      <c r="AQ18" s="27"/>
      <c r="AR18" s="24"/>
      <c r="AS18" s="24"/>
      <c r="AT18" s="24"/>
    </row>
    <row r="19" spans="1:46" ht="15.75" customHeight="1" x14ac:dyDescent="0.15">
      <c r="A19" s="18" t="s">
        <v>43</v>
      </c>
      <c r="B19" s="19">
        <v>773622</v>
      </c>
      <c r="C19" s="19">
        <v>7338</v>
      </c>
      <c r="D19" s="20">
        <f t="shared" si="8"/>
        <v>9.4852524876490076E-3</v>
      </c>
      <c r="E19" s="55">
        <v>14051</v>
      </c>
      <c r="F19" s="19">
        <v>2179</v>
      </c>
      <c r="G19" s="19">
        <f t="shared" si="9"/>
        <v>16230</v>
      </c>
      <c r="H19" s="19">
        <v>15</v>
      </c>
      <c r="I19" s="19">
        <v>88</v>
      </c>
      <c r="J19" s="23">
        <v>181</v>
      </c>
      <c r="K19" s="19">
        <v>646</v>
      </c>
      <c r="L19" s="19">
        <v>1249</v>
      </c>
      <c r="M19" s="19"/>
      <c r="N19" s="19"/>
      <c r="O19" s="56">
        <v>14051</v>
      </c>
      <c r="P19" s="56"/>
      <c r="Q19" s="56"/>
      <c r="R19" s="56"/>
      <c r="S19" s="54"/>
      <c r="T19" s="26">
        <f t="shared" si="10"/>
        <v>2097.923792239621</v>
      </c>
      <c r="U19" s="19"/>
      <c r="V19" s="19"/>
      <c r="W19" s="27">
        <f t="shared" si="11"/>
        <v>2035150000</v>
      </c>
      <c r="X19" s="27"/>
      <c r="Y19" s="18"/>
      <c r="Z19" s="29">
        <f t="shared" si="12"/>
        <v>2107649859.4899998</v>
      </c>
      <c r="AA19" s="29"/>
      <c r="AB19" s="29"/>
      <c r="AC19" s="29"/>
      <c r="AD19" s="29"/>
      <c r="AE19" s="19"/>
      <c r="AF19" s="27">
        <f t="shared" si="13"/>
        <v>2630.6775143416294</v>
      </c>
      <c r="AG19" s="54"/>
      <c r="AH19" s="18"/>
      <c r="AI19" s="19"/>
      <c r="AJ19" s="28"/>
      <c r="AK19" s="27"/>
      <c r="AL19" s="27">
        <f t="shared" si="14"/>
        <v>2724.3923511611611</v>
      </c>
      <c r="AM19" s="19"/>
      <c r="AN19" s="19"/>
      <c r="AO19" s="28"/>
      <c r="AQ19" s="27"/>
      <c r="AR19" s="24"/>
      <c r="AS19" s="24"/>
      <c r="AT19" s="24"/>
    </row>
    <row r="20" spans="1:46" ht="15.75" customHeight="1" x14ac:dyDescent="0.15">
      <c r="A20" s="18" t="s">
        <v>44</v>
      </c>
      <c r="B20" s="19">
        <v>753595</v>
      </c>
      <c r="C20" s="19">
        <v>7103</v>
      </c>
      <c r="D20" s="20">
        <f t="shared" si="8"/>
        <v>9.4254871648564546E-3</v>
      </c>
      <c r="E20" s="52">
        <v>14072</v>
      </c>
      <c r="F20" s="19">
        <v>1482</v>
      </c>
      <c r="G20" s="19">
        <f t="shared" si="9"/>
        <v>15554</v>
      </c>
      <c r="H20" s="19">
        <v>5</v>
      </c>
      <c r="I20" s="19">
        <v>36</v>
      </c>
      <c r="J20" s="23">
        <v>83</v>
      </c>
      <c r="K20" s="19">
        <v>416</v>
      </c>
      <c r="L20" s="19">
        <v>942</v>
      </c>
      <c r="M20" s="19"/>
      <c r="N20" s="19"/>
      <c r="O20" s="53">
        <v>14072</v>
      </c>
      <c r="P20" s="53"/>
      <c r="Q20" s="53"/>
      <c r="R20" s="53"/>
      <c r="S20" s="54"/>
      <c r="T20" s="26">
        <f t="shared" si="10"/>
        <v>2063.973354387967</v>
      </c>
      <c r="U20" s="19"/>
      <c r="V20" s="19"/>
      <c r="W20" s="27">
        <f t="shared" si="11"/>
        <v>1141700000</v>
      </c>
      <c r="X20" s="27"/>
      <c r="Y20" s="18"/>
      <c r="Z20" s="29">
        <f t="shared" si="12"/>
        <v>2110799859.28</v>
      </c>
      <c r="AA20" s="29"/>
      <c r="AB20" s="29"/>
      <c r="AC20" s="29"/>
      <c r="AD20" s="29"/>
      <c r="AE20" s="19"/>
      <c r="AF20" s="27">
        <f t="shared" si="13"/>
        <v>1515.004743927441</v>
      </c>
      <c r="AG20" s="54"/>
      <c r="AH20" s="18"/>
      <c r="AI20" s="19"/>
      <c r="AJ20" s="28"/>
      <c r="AK20" s="27"/>
      <c r="AL20" s="27">
        <f t="shared" si="14"/>
        <v>2800.9738112381319</v>
      </c>
      <c r="AM20" s="19"/>
      <c r="AN20" s="19"/>
      <c r="AO20" s="28"/>
      <c r="AQ20" s="27"/>
      <c r="AR20" s="24"/>
      <c r="AS20" s="24"/>
      <c r="AT20" s="24"/>
    </row>
    <row r="21" spans="1:46" ht="15.75" customHeight="1" x14ac:dyDescent="0.15">
      <c r="A21" s="18" t="s">
        <v>45</v>
      </c>
      <c r="B21" s="19">
        <v>710420</v>
      </c>
      <c r="C21" s="19">
        <v>5661</v>
      </c>
      <c r="D21" s="20">
        <f t="shared" si="8"/>
        <v>7.9685256608766648E-3</v>
      </c>
      <c r="E21" s="52">
        <v>9438</v>
      </c>
      <c r="F21" s="19">
        <v>1171</v>
      </c>
      <c r="G21" s="19">
        <f t="shared" si="9"/>
        <v>10609</v>
      </c>
      <c r="H21" s="19">
        <v>10</v>
      </c>
      <c r="I21" s="19">
        <v>50</v>
      </c>
      <c r="J21" s="23">
        <v>82</v>
      </c>
      <c r="K21" s="19">
        <v>355</v>
      </c>
      <c r="L21" s="19">
        <v>674</v>
      </c>
      <c r="M21" s="19"/>
      <c r="N21" s="19"/>
      <c r="O21" s="53">
        <v>9438</v>
      </c>
      <c r="P21" s="53"/>
      <c r="Q21" s="53"/>
      <c r="R21" s="53"/>
      <c r="S21" s="54"/>
      <c r="T21" s="26">
        <f t="shared" si="10"/>
        <v>1493.3419667239098</v>
      </c>
      <c r="U21" s="19"/>
      <c r="V21" s="19"/>
      <c r="W21" s="27">
        <f t="shared" si="11"/>
        <v>1104900000</v>
      </c>
      <c r="X21" s="27"/>
      <c r="Y21" s="18"/>
      <c r="Z21" s="29">
        <f t="shared" si="12"/>
        <v>1415699905.6199999</v>
      </c>
      <c r="AA21" s="29"/>
      <c r="AB21" s="29"/>
      <c r="AC21" s="29"/>
      <c r="AD21" s="29"/>
      <c r="AE21" s="19"/>
      <c r="AF21" s="27">
        <f t="shared" si="13"/>
        <v>1555.2771599898651</v>
      </c>
      <c r="AG21" s="54"/>
      <c r="AH21" s="18"/>
      <c r="AI21" s="19"/>
      <c r="AJ21" s="28"/>
      <c r="AK21" s="27"/>
      <c r="AL21" s="27">
        <f t="shared" si="14"/>
        <v>1992.7647104811238</v>
      </c>
      <c r="AM21" s="19"/>
      <c r="AN21" s="19"/>
      <c r="AO21" s="28"/>
      <c r="AQ21" s="27"/>
      <c r="AR21" s="24"/>
      <c r="AS21" s="24"/>
      <c r="AT21" s="24"/>
    </row>
    <row r="22" spans="1:46" ht="15.75" customHeight="1" x14ac:dyDescent="0.15">
      <c r="A22" s="18" t="s">
        <v>46</v>
      </c>
      <c r="B22" s="19">
        <v>912950</v>
      </c>
      <c r="C22" s="19">
        <v>6900</v>
      </c>
      <c r="D22" s="20">
        <f t="shared" si="8"/>
        <v>7.5579166438468704E-3</v>
      </c>
      <c r="E22" s="52">
        <v>14370</v>
      </c>
      <c r="F22" s="19">
        <v>1793</v>
      </c>
      <c r="G22" s="19">
        <f t="shared" si="9"/>
        <v>16163</v>
      </c>
      <c r="H22" s="19">
        <v>10</v>
      </c>
      <c r="I22" s="19">
        <v>63</v>
      </c>
      <c r="J22" s="23">
        <v>131</v>
      </c>
      <c r="K22" s="19">
        <v>511</v>
      </c>
      <c r="L22" s="19">
        <v>1078</v>
      </c>
      <c r="M22" s="19"/>
      <c r="N22" s="19"/>
      <c r="O22" s="53">
        <v>14370</v>
      </c>
      <c r="P22" s="53"/>
      <c r="Q22" s="53"/>
      <c r="R22" s="53"/>
      <c r="S22" s="54"/>
      <c r="T22" s="26">
        <f t="shared" si="10"/>
        <v>1770.4145900651736</v>
      </c>
      <c r="U22" s="19"/>
      <c r="V22" s="19"/>
      <c r="W22" s="27">
        <f t="shared" si="11"/>
        <v>1565300000</v>
      </c>
      <c r="X22" s="27"/>
      <c r="Y22" s="18"/>
      <c r="Z22" s="29">
        <f t="shared" si="12"/>
        <v>2155499856.2999997</v>
      </c>
      <c r="AA22" s="29"/>
      <c r="AB22" s="29"/>
      <c r="AC22" s="29"/>
      <c r="AD22" s="29"/>
      <c r="AE22" s="19"/>
      <c r="AF22" s="27">
        <f t="shared" si="13"/>
        <v>1714.5517279150008</v>
      </c>
      <c r="AG22" s="54"/>
      <c r="AH22" s="18"/>
      <c r="AI22" s="19"/>
      <c r="AJ22" s="28"/>
      <c r="AK22" s="27"/>
      <c r="AL22" s="27">
        <f t="shared" si="14"/>
        <v>2361.0272811216382</v>
      </c>
      <c r="AM22" s="19"/>
      <c r="AN22" s="19"/>
      <c r="AO22" s="28"/>
      <c r="AQ22" s="27"/>
      <c r="AR22" s="24"/>
      <c r="AS22" s="24"/>
      <c r="AT22" s="24"/>
    </row>
    <row r="23" spans="1:46" ht="15.75" customHeight="1" x14ac:dyDescent="0.15">
      <c r="A23" s="18" t="s">
        <v>47</v>
      </c>
      <c r="B23" s="19">
        <v>831343</v>
      </c>
      <c r="C23" s="19">
        <v>5956</v>
      </c>
      <c r="D23" s="20">
        <f t="shared" si="8"/>
        <v>7.1643112409679275E-3</v>
      </c>
      <c r="E23" s="21">
        <v>12175</v>
      </c>
      <c r="F23" s="22">
        <v>1669</v>
      </c>
      <c r="G23" s="19">
        <f t="shared" si="9"/>
        <v>13844</v>
      </c>
      <c r="H23" s="23">
        <v>4</v>
      </c>
      <c r="I23" s="23">
        <v>46</v>
      </c>
      <c r="J23" s="23">
        <v>94</v>
      </c>
      <c r="K23" s="23">
        <v>458</v>
      </c>
      <c r="L23" s="23">
        <v>1067</v>
      </c>
      <c r="M23" s="24"/>
      <c r="N23" s="24"/>
      <c r="O23" s="25">
        <v>12175</v>
      </c>
      <c r="P23" s="25"/>
      <c r="Q23" s="25"/>
      <c r="R23" s="25"/>
      <c r="S23" s="24"/>
      <c r="T23" s="26">
        <f t="shared" si="10"/>
        <v>1665.2573005366016</v>
      </c>
      <c r="U23" s="24"/>
      <c r="V23" s="24"/>
      <c r="W23" s="27">
        <f t="shared" si="11"/>
        <v>1289450000</v>
      </c>
      <c r="X23" s="27"/>
      <c r="Y23" s="28"/>
      <c r="Z23" s="29">
        <f t="shared" si="12"/>
        <v>1826249878.25</v>
      </c>
      <c r="AA23" s="29"/>
      <c r="AB23" s="29"/>
      <c r="AC23" s="29"/>
      <c r="AD23" s="29"/>
      <c r="AE23" s="28"/>
      <c r="AF23" s="27">
        <f t="shared" si="13"/>
        <v>1551.0445147189548</v>
      </c>
      <c r="AG23" s="24"/>
      <c r="AH23" s="24"/>
      <c r="AI23" s="24"/>
      <c r="AJ23" s="28"/>
      <c r="AK23" s="27"/>
      <c r="AL23" s="27">
        <f t="shared" si="14"/>
        <v>2196.7465633920056</v>
      </c>
      <c r="AM23" s="24"/>
      <c r="AN23" s="24"/>
      <c r="AO23" s="28"/>
      <c r="AQ23" s="27"/>
      <c r="AR23" s="24"/>
      <c r="AS23" s="24"/>
      <c r="AT23" s="24"/>
    </row>
    <row r="24" spans="1:46" ht="15.75" customHeight="1" x14ac:dyDescent="0.15">
      <c r="A24" s="18" t="s">
        <v>48</v>
      </c>
      <c r="B24" s="19">
        <v>814998</v>
      </c>
      <c r="C24" s="19">
        <v>5543</v>
      </c>
      <c r="D24" s="20">
        <f t="shared" si="8"/>
        <v>6.8012436840335809E-3</v>
      </c>
      <c r="E24" s="21">
        <v>8632</v>
      </c>
      <c r="F24" s="22">
        <v>1546</v>
      </c>
      <c r="G24" s="19">
        <f t="shared" si="9"/>
        <v>10178</v>
      </c>
      <c r="H24" s="23">
        <v>8</v>
      </c>
      <c r="I24" s="23">
        <v>57</v>
      </c>
      <c r="J24" s="23">
        <v>105</v>
      </c>
      <c r="K24" s="23">
        <v>478</v>
      </c>
      <c r="L24" s="23">
        <v>898</v>
      </c>
      <c r="M24" s="24"/>
      <c r="N24" s="24"/>
      <c r="O24" s="25">
        <v>8632</v>
      </c>
      <c r="P24" s="25"/>
      <c r="Q24" s="25"/>
      <c r="R24" s="25"/>
      <c r="S24" s="24"/>
      <c r="T24" s="26">
        <f t="shared" si="10"/>
        <v>1248.8374204599274</v>
      </c>
      <c r="U24" s="24"/>
      <c r="V24" s="24"/>
      <c r="W24" s="27">
        <f t="shared" si="11"/>
        <v>1367300000</v>
      </c>
      <c r="X24" s="27"/>
      <c r="Y24" s="28"/>
      <c r="Z24" s="29">
        <f t="shared" si="12"/>
        <v>1294799913.6799998</v>
      </c>
      <c r="AA24" s="29"/>
      <c r="AB24" s="29"/>
      <c r="AC24" s="29"/>
      <c r="AD24" s="29"/>
      <c r="AE24" s="28"/>
      <c r="AF24" s="27">
        <f t="shared" si="13"/>
        <v>1677.6728286449784</v>
      </c>
      <c r="AG24" s="24"/>
      <c r="AH24" s="24"/>
      <c r="AI24" s="24"/>
      <c r="AJ24" s="28"/>
      <c r="AK24" s="27"/>
      <c r="AL24" s="27">
        <f t="shared" si="14"/>
        <v>1588.7154492158261</v>
      </c>
      <c r="AM24" s="24"/>
      <c r="AN24" s="24"/>
      <c r="AO24" s="28"/>
      <c r="AQ24" s="27"/>
      <c r="AR24" s="24"/>
      <c r="AS24" s="24"/>
      <c r="AT24" s="24"/>
    </row>
    <row r="25" spans="1:46" ht="15.75" customHeight="1" x14ac:dyDescent="0.15">
      <c r="A25" s="18" t="s">
        <v>49</v>
      </c>
      <c r="B25" s="19">
        <v>577737</v>
      </c>
      <c r="C25" s="19">
        <v>3667</v>
      </c>
      <c r="D25" s="20">
        <f t="shared" si="8"/>
        <v>6.347178733576004E-3</v>
      </c>
      <c r="E25" s="21">
        <v>11866</v>
      </c>
      <c r="F25" s="21">
        <v>1364</v>
      </c>
      <c r="G25" s="19">
        <f t="shared" si="9"/>
        <v>13230</v>
      </c>
      <c r="H25" s="30">
        <v>8</v>
      </c>
      <c r="I25" s="30">
        <v>25</v>
      </c>
      <c r="J25" s="30">
        <v>87</v>
      </c>
      <c r="K25" s="30">
        <v>427</v>
      </c>
      <c r="L25" s="30">
        <v>817</v>
      </c>
      <c r="M25" s="24"/>
      <c r="N25" s="24"/>
      <c r="O25" s="25">
        <v>11866</v>
      </c>
      <c r="P25" s="25"/>
      <c r="Q25" s="25"/>
      <c r="R25" s="25"/>
      <c r="S25" s="24"/>
      <c r="T25" s="26">
        <f t="shared" si="10"/>
        <v>2289.9693112956238</v>
      </c>
      <c r="U25" s="24"/>
      <c r="V25" s="24"/>
      <c r="W25" s="27">
        <f t="shared" si="11"/>
        <v>1091950000</v>
      </c>
      <c r="X25" s="27"/>
      <c r="Y25" s="28"/>
      <c r="Z25" s="29">
        <f t="shared" si="12"/>
        <v>1779899881.3399999</v>
      </c>
      <c r="AA25" s="29"/>
      <c r="AB25" s="29"/>
      <c r="AC25" s="29"/>
      <c r="AD25" s="29"/>
      <c r="AE25" s="28"/>
      <c r="AF25" s="27">
        <f t="shared" si="13"/>
        <v>1890.0468552299749</v>
      </c>
      <c r="AG25" s="24"/>
      <c r="AH25" s="24"/>
      <c r="AI25" s="24"/>
      <c r="AJ25" s="28"/>
      <c r="AK25" s="27"/>
      <c r="AL25" s="27">
        <f t="shared" si="14"/>
        <v>3080.8133828022092</v>
      </c>
      <c r="AM25" s="24"/>
      <c r="AN25" s="24"/>
      <c r="AO25" s="28"/>
      <c r="AQ25" s="27"/>
      <c r="AR25" s="24"/>
      <c r="AS25" s="24"/>
      <c r="AT25" s="24"/>
    </row>
    <row r="26" spans="1:46" ht="15.75" customHeight="1" x14ac:dyDescent="0.15">
      <c r="A26" s="18" t="s">
        <v>50</v>
      </c>
      <c r="B26" s="19">
        <v>841258</v>
      </c>
      <c r="C26" s="19">
        <v>5175</v>
      </c>
      <c r="D26" s="20">
        <f t="shared" si="8"/>
        <v>6.1515016796274153E-3</v>
      </c>
      <c r="E26" s="21">
        <v>12481</v>
      </c>
      <c r="F26" s="22">
        <v>1520</v>
      </c>
      <c r="G26" s="19">
        <f t="shared" si="9"/>
        <v>14001</v>
      </c>
      <c r="H26" s="23">
        <v>5</v>
      </c>
      <c r="I26" s="23">
        <v>44</v>
      </c>
      <c r="J26" s="23">
        <v>90</v>
      </c>
      <c r="K26" s="23">
        <v>446</v>
      </c>
      <c r="L26" s="23">
        <v>935</v>
      </c>
      <c r="M26" s="24"/>
      <c r="N26" s="24"/>
      <c r="O26" s="25">
        <v>12481</v>
      </c>
      <c r="P26" s="25"/>
      <c r="Q26" s="25"/>
      <c r="R26" s="25"/>
      <c r="S26" s="24"/>
      <c r="T26" s="26">
        <f t="shared" si="10"/>
        <v>1664.2932370331098</v>
      </c>
      <c r="U26" s="24"/>
      <c r="V26" s="24"/>
      <c r="W26" s="27">
        <f t="shared" si="11"/>
        <v>1223250000</v>
      </c>
      <c r="X26" s="27"/>
      <c r="Y26" s="28"/>
      <c r="Z26" s="29">
        <f t="shared" si="12"/>
        <v>1872149875.1899998</v>
      </c>
      <c r="AA26" s="29"/>
      <c r="AB26" s="29"/>
      <c r="AC26" s="29"/>
      <c r="AD26" s="29"/>
      <c r="AE26" s="28"/>
      <c r="AF26" s="27">
        <f t="shared" si="13"/>
        <v>1454.0723535467123</v>
      </c>
      <c r="AG26" s="24"/>
      <c r="AH26" s="24"/>
      <c r="AI26" s="24"/>
      <c r="AJ26" s="28"/>
      <c r="AK26" s="27"/>
      <c r="AL26" s="27">
        <f t="shared" si="14"/>
        <v>2225.4170244918919</v>
      </c>
      <c r="AM26" s="24"/>
      <c r="AN26" s="24"/>
      <c r="AO26" s="28"/>
      <c r="AQ26" s="27"/>
      <c r="AR26" s="24"/>
      <c r="AS26" s="24"/>
      <c r="AT26" s="24"/>
    </row>
    <row r="27" spans="1:46" ht="15.75" customHeight="1" x14ac:dyDescent="0.15">
      <c r="A27" s="18" t="s">
        <v>51</v>
      </c>
      <c r="B27" s="19">
        <v>1062305</v>
      </c>
      <c r="C27" s="19">
        <v>5056</v>
      </c>
      <c r="D27" s="20">
        <f t="shared" si="8"/>
        <v>4.7594617365069357E-3</v>
      </c>
      <c r="E27" s="21">
        <v>20906</v>
      </c>
      <c r="F27" s="22">
        <v>2196</v>
      </c>
      <c r="G27" s="19">
        <f t="shared" si="9"/>
        <v>23102</v>
      </c>
      <c r="H27" s="23">
        <v>10</v>
      </c>
      <c r="I27" s="23">
        <v>63</v>
      </c>
      <c r="J27" s="23">
        <v>155</v>
      </c>
      <c r="K27" s="23">
        <v>588</v>
      </c>
      <c r="L27" s="23">
        <v>1380</v>
      </c>
      <c r="M27" s="24"/>
      <c r="N27" s="24"/>
      <c r="O27" s="25">
        <v>20906</v>
      </c>
      <c r="P27" s="25"/>
      <c r="Q27" s="25"/>
      <c r="R27" s="25"/>
      <c r="S27" s="24"/>
      <c r="T27" s="26">
        <f t="shared" si="10"/>
        <v>2174.7050046832123</v>
      </c>
      <c r="U27" s="24"/>
      <c r="V27" s="24"/>
      <c r="W27" s="27">
        <f t="shared" si="11"/>
        <v>1796000000</v>
      </c>
      <c r="X27" s="27"/>
      <c r="Y27" s="28"/>
      <c r="Z27" s="29">
        <f t="shared" si="12"/>
        <v>3135899790.9399996</v>
      </c>
      <c r="AA27" s="29"/>
      <c r="AB27" s="29"/>
      <c r="AC27" s="29"/>
      <c r="AD27" s="29"/>
      <c r="AE27" s="28"/>
      <c r="AF27" s="27">
        <f t="shared" si="13"/>
        <v>1690.663227604125</v>
      </c>
      <c r="AG27" s="24"/>
      <c r="AH27" s="24"/>
      <c r="AI27" s="24"/>
      <c r="AJ27" s="28"/>
      <c r="AK27" s="27"/>
      <c r="AL27" s="27">
        <f t="shared" si="14"/>
        <v>2951.9768719341428</v>
      </c>
      <c r="AM27" s="24"/>
      <c r="AN27" s="24"/>
      <c r="AO27" s="28"/>
      <c r="AQ27" s="27"/>
      <c r="AR27" s="24"/>
      <c r="AS27" s="24"/>
      <c r="AT27" s="24"/>
    </row>
    <row r="28" spans="1:46" ht="15.75" customHeight="1" x14ac:dyDescent="0.15">
      <c r="A28" s="24"/>
      <c r="B28" s="24"/>
      <c r="C28" s="24"/>
      <c r="D28" s="7" t="s">
        <v>29</v>
      </c>
      <c r="E28" s="31">
        <f t="shared" ref="E28:L28" si="15">SUM(E18:E27)</f>
        <v>140552</v>
      </c>
      <c r="F28" s="31">
        <f t="shared" si="15"/>
        <v>18012</v>
      </c>
      <c r="G28" s="31">
        <f t="shared" si="15"/>
        <v>158564</v>
      </c>
      <c r="H28" s="31">
        <f t="shared" si="15"/>
        <v>91</v>
      </c>
      <c r="I28" s="31">
        <f t="shared" si="15"/>
        <v>563</v>
      </c>
      <c r="J28" s="31">
        <f t="shared" si="15"/>
        <v>1231</v>
      </c>
      <c r="K28" s="31">
        <f t="shared" si="15"/>
        <v>5243</v>
      </c>
      <c r="L28" s="31">
        <f t="shared" si="15"/>
        <v>10884</v>
      </c>
      <c r="M28" s="24"/>
      <c r="N28" s="32" t="s">
        <v>30</v>
      </c>
      <c r="O28" s="33">
        <f>SUM(O18:O27)</f>
        <v>140552</v>
      </c>
      <c r="P28" s="33"/>
      <c r="Q28" s="34"/>
      <c r="R28" s="34"/>
      <c r="S28" s="35" t="s">
        <v>31</v>
      </c>
      <c r="T28" s="57">
        <f>AVERAGE(T18:T27)</f>
        <v>1962.6564066381111</v>
      </c>
      <c r="U28" s="37"/>
      <c r="V28" s="35" t="s">
        <v>32</v>
      </c>
      <c r="W28" s="38">
        <f>AVERAGE(W18:W27)</f>
        <v>1523940000</v>
      </c>
      <c r="X28" s="38"/>
      <c r="Y28" s="35" t="s">
        <v>33</v>
      </c>
      <c r="Z28" s="39">
        <f>AVERAGE(Z18:Z27)</f>
        <v>2108279859.4479995</v>
      </c>
      <c r="AA28" s="39"/>
      <c r="AB28" s="35" t="s">
        <v>34</v>
      </c>
      <c r="AC28" s="40">
        <f>W28+Z28</f>
        <v>3632219859.4479995</v>
      </c>
      <c r="AD28" s="41"/>
      <c r="AE28" s="42" t="s">
        <v>35</v>
      </c>
      <c r="AF28" s="38">
        <f>AVERAGE(AF18:AF27)</f>
        <v>1890.9610280635879</v>
      </c>
      <c r="AG28" s="24"/>
      <c r="AH28" s="24"/>
      <c r="AI28" s="24"/>
      <c r="AJ28" s="42" t="s">
        <v>36</v>
      </c>
      <c r="AK28" s="38"/>
      <c r="AL28" s="43">
        <f>AVERAGE(AL18:AL27)</f>
        <v>2608.8668048418031</v>
      </c>
      <c r="AM28" s="24"/>
      <c r="AN28" s="24"/>
      <c r="AO28" s="44"/>
      <c r="AP28" s="45"/>
      <c r="AQ28" s="46"/>
      <c r="AR28" s="24"/>
      <c r="AS28" s="24"/>
      <c r="AT28" s="24"/>
    </row>
    <row r="29" spans="1:46" ht="15.75" customHeight="1" x14ac:dyDescent="0.15">
      <c r="A29" s="24"/>
      <c r="B29" s="24"/>
      <c r="C29" s="24"/>
      <c r="D29" s="58" t="s">
        <v>37</v>
      </c>
      <c r="E29" s="7"/>
      <c r="F29" s="7"/>
      <c r="G29" s="7"/>
      <c r="H29" s="47">
        <f>H28*10000000</f>
        <v>910000000</v>
      </c>
      <c r="I29" s="47">
        <f>I28*5000000</f>
        <v>2815000000</v>
      </c>
      <c r="J29" s="47">
        <f>J28*2000000</f>
        <v>2462000000</v>
      </c>
      <c r="K29" s="47">
        <f>K28*1000000</f>
        <v>5243000000</v>
      </c>
      <c r="L29" s="47">
        <f>L28*350000</f>
        <v>3809400000</v>
      </c>
      <c r="M29" s="24"/>
      <c r="N29" s="24"/>
      <c r="O29" s="24"/>
      <c r="P29" s="24"/>
      <c r="Q29" s="24"/>
      <c r="R29" s="24"/>
      <c r="S29" s="24"/>
      <c r="T29" s="48"/>
      <c r="U29" s="24"/>
      <c r="V29" s="24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ht="15.75" customHeight="1" x14ac:dyDescent="0.15">
      <c r="A30" s="24"/>
      <c r="B30" s="24"/>
      <c r="C30" s="24"/>
      <c r="D30" s="7"/>
      <c r="E30" s="7"/>
      <c r="F30" s="7"/>
      <c r="G30" s="7"/>
      <c r="H30" s="7"/>
      <c r="I30" s="7"/>
      <c r="J30" s="32" t="s">
        <v>38</v>
      </c>
      <c r="K30" s="50"/>
      <c r="L30" s="47">
        <f>SUM(H29:L29)</f>
        <v>15239400000</v>
      </c>
      <c r="M30" s="32"/>
      <c r="N30" s="32" t="s">
        <v>39</v>
      </c>
      <c r="O30" s="50">
        <f>O28*149999.99</f>
        <v>21082798594.48</v>
      </c>
      <c r="P30" s="50"/>
      <c r="Q30" s="32" t="s">
        <v>40</v>
      </c>
      <c r="R30" s="32">
        <f>L30+O30</f>
        <v>36322198594.479996</v>
      </c>
      <c r="S30" s="24"/>
      <c r="T30" s="48"/>
      <c r="U30" s="24"/>
      <c r="V30" s="24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 x14ac:dyDescent="0.2">
      <c r="A31" s="59" t="s">
        <v>52</v>
      </c>
      <c r="B31" s="60">
        <f>T28-T13</f>
        <v>705.07040885530114</v>
      </c>
      <c r="C31" s="4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4"/>
      <c r="V31" s="4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x14ac:dyDescent="0.2">
      <c r="A32" s="59" t="s">
        <v>53</v>
      </c>
      <c r="B32" s="61">
        <f>AL28-AL13</f>
        <v>953.41166715566555</v>
      </c>
      <c r="C32" s="4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4"/>
      <c r="V32" s="4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x14ac:dyDescent="0.2">
      <c r="A33" s="59" t="s">
        <v>54</v>
      </c>
      <c r="B33" s="61">
        <f>AF28-AF13</f>
        <v>419.4951880345277</v>
      </c>
      <c r="C33" s="4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4"/>
      <c r="V33" s="4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x14ac:dyDescent="0.2">
      <c r="A34" s="59" t="s">
        <v>55</v>
      </c>
      <c r="B34" s="62">
        <f>G28-G13</f>
        <v>64482</v>
      </c>
      <c r="C34" s="4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4"/>
      <c r="V34" s="4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x14ac:dyDescent="0.2">
      <c r="A35" s="59" t="s">
        <v>56</v>
      </c>
      <c r="B35" s="62">
        <f>F28-F13</f>
        <v>6465</v>
      </c>
      <c r="C35" s="4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4"/>
      <c r="V35" s="4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x14ac:dyDescent="0.2">
      <c r="A36" s="59" t="s">
        <v>57</v>
      </c>
      <c r="B36" s="62">
        <f>E28-E13</f>
        <v>58017</v>
      </c>
      <c r="C36" s="4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4"/>
      <c r="V36" s="4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x14ac:dyDescent="0.2">
      <c r="A37" s="59" t="s">
        <v>58</v>
      </c>
      <c r="B37" s="61">
        <f>AC28-AC13</f>
        <v>1290134941.9829993</v>
      </c>
      <c r="C37" s="4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4"/>
      <c r="V37" s="4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x14ac:dyDescent="0.2">
      <c r="A38" s="59" t="s">
        <v>59</v>
      </c>
      <c r="B38" s="61">
        <f>Z28-Z13</f>
        <v>870254941.98299956</v>
      </c>
      <c r="C38" s="4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4"/>
      <c r="V38" s="4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x14ac:dyDescent="0.2">
      <c r="A39" s="59" t="s">
        <v>60</v>
      </c>
      <c r="B39" s="61">
        <f>W28-W13</f>
        <v>419880000</v>
      </c>
      <c r="C39" s="4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4"/>
      <c r="V39" s="4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x14ac:dyDescent="0.2">
      <c r="A40" s="59" t="s">
        <v>61</v>
      </c>
      <c r="B40" s="61">
        <f>R30-R15</f>
        <v>12901349419.829994</v>
      </c>
      <c r="C40" s="4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4"/>
      <c r="V40" s="4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x14ac:dyDescent="0.2">
      <c r="A41" s="59" t="s">
        <v>62</v>
      </c>
      <c r="B41" s="61">
        <f>L30-L15</f>
        <v>4198800000</v>
      </c>
      <c r="C41" s="4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4"/>
      <c r="V41" s="4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x14ac:dyDescent="0.2">
      <c r="A42" s="59" t="s">
        <v>63</v>
      </c>
      <c r="B42" s="61">
        <f>O30-O15</f>
        <v>8702549419.8299999</v>
      </c>
      <c r="C42" s="4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4"/>
      <c r="V42" s="4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5.75" customHeight="1" x14ac:dyDescent="0.15">
      <c r="A43" s="63" t="s">
        <v>64</v>
      </c>
      <c r="B43" s="24"/>
      <c r="C43" s="24"/>
      <c r="D43" s="5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48"/>
      <c r="U43" s="24"/>
      <c r="V43" s="24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</row>
    <row r="44" spans="1:46" ht="15.75" customHeight="1" x14ac:dyDescent="0.15">
      <c r="A44" s="24"/>
      <c r="B44" s="24"/>
      <c r="C44" s="24"/>
      <c r="D44" s="54"/>
      <c r="E44" s="24"/>
      <c r="F44" s="24"/>
      <c r="G44" s="24"/>
      <c r="H44" s="24"/>
      <c r="I44" s="28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48"/>
      <c r="U44" s="24"/>
      <c r="V44" s="24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46" ht="15.75" customHeight="1" x14ac:dyDescent="0.15">
      <c r="A45" s="24"/>
      <c r="B45" s="24"/>
      <c r="C45" s="24"/>
      <c r="D45" s="5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48"/>
      <c r="U45" s="24"/>
      <c r="V45" s="24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</row>
    <row r="46" spans="1:46" ht="13" x14ac:dyDescent="0.15">
      <c r="A46" s="24"/>
      <c r="B46" s="24"/>
      <c r="C46" s="24"/>
      <c r="D46" s="5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48"/>
      <c r="U46" s="24"/>
      <c r="V46" s="24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</row>
    <row r="47" spans="1:46" ht="13" x14ac:dyDescent="0.15">
      <c r="A47" s="24"/>
      <c r="B47" s="24"/>
      <c r="C47" s="24"/>
      <c r="D47" s="5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48"/>
      <c r="U47" s="24"/>
      <c r="V47" s="24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ht="13" x14ac:dyDescent="0.15">
      <c r="A48" s="24"/>
      <c r="B48" s="24"/>
      <c r="C48" s="24"/>
      <c r="D48" s="5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48"/>
      <c r="U48" s="24"/>
      <c r="V48" s="24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</row>
    <row r="49" spans="1:46" ht="13" x14ac:dyDescent="0.15">
      <c r="A49" s="24"/>
      <c r="B49" s="24"/>
      <c r="C49" s="24"/>
      <c r="D49" s="5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48"/>
      <c r="U49" s="24"/>
      <c r="V49" s="24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1:46" ht="13" x14ac:dyDescent="0.15">
      <c r="A50" s="24"/>
      <c r="B50" s="24"/>
      <c r="C50" s="24"/>
      <c r="D50" s="5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48"/>
      <c r="U50" s="24"/>
      <c r="V50" s="24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1:46" ht="13" x14ac:dyDescent="0.15">
      <c r="A51" s="24"/>
      <c r="B51" s="24"/>
      <c r="C51" s="24"/>
      <c r="D51" s="5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48"/>
      <c r="U51" s="24"/>
      <c r="V51" s="24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</row>
    <row r="52" spans="1:46" ht="13" x14ac:dyDescent="0.15">
      <c r="A52" s="24"/>
      <c r="B52" s="24"/>
      <c r="C52" s="24"/>
      <c r="D52" s="5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48"/>
      <c r="U52" s="24"/>
      <c r="V52" s="24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</row>
    <row r="53" spans="1:46" ht="13" x14ac:dyDescent="0.15">
      <c r="A53" s="24"/>
      <c r="B53" s="24"/>
      <c r="C53" s="24"/>
      <c r="D53" s="5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48"/>
      <c r="U53" s="24"/>
      <c r="V53" s="24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1:46" ht="13" x14ac:dyDescent="0.15">
      <c r="A54" s="24"/>
      <c r="B54" s="24"/>
      <c r="C54" s="24"/>
      <c r="D54" s="5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48"/>
      <c r="U54" s="24"/>
      <c r="V54" s="24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</row>
    <row r="55" spans="1:46" ht="13" x14ac:dyDescent="0.15">
      <c r="A55" s="24"/>
      <c r="B55" s="24"/>
      <c r="C55" s="24"/>
      <c r="D55" s="5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48"/>
      <c r="U55" s="24"/>
      <c r="V55" s="24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</row>
    <row r="56" spans="1:46" ht="13" x14ac:dyDescent="0.15">
      <c r="A56" s="24"/>
      <c r="B56" s="24"/>
      <c r="C56" s="24"/>
      <c r="D56" s="5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48"/>
      <c r="U56" s="24"/>
      <c r="V56" s="24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</row>
    <row r="57" spans="1:46" ht="13" x14ac:dyDescent="0.15">
      <c r="A57" s="24"/>
      <c r="B57" s="24"/>
      <c r="C57" s="24"/>
      <c r="D57" s="5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48"/>
      <c r="U57" s="24"/>
      <c r="V57" s="24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</row>
    <row r="58" spans="1:46" ht="13" x14ac:dyDescent="0.15">
      <c r="A58" s="24"/>
      <c r="B58" s="24"/>
      <c r="C58" s="24"/>
      <c r="D58" s="5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48"/>
      <c r="U58" s="24"/>
      <c r="V58" s="24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</row>
    <row r="59" spans="1:46" ht="13" x14ac:dyDescent="0.15">
      <c r="A59" s="24"/>
      <c r="B59" s="24"/>
      <c r="C59" s="24"/>
      <c r="D59" s="5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48"/>
      <c r="U59" s="24"/>
      <c r="V59" s="24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</row>
    <row r="60" spans="1:46" ht="13" x14ac:dyDescent="0.15">
      <c r="A60" s="24"/>
      <c r="B60" s="24"/>
      <c r="C60" s="24"/>
      <c r="D60" s="5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48"/>
      <c r="U60" s="24"/>
      <c r="V60" s="24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</row>
    <row r="61" spans="1:46" ht="13" x14ac:dyDescent="0.15">
      <c r="A61" s="24"/>
      <c r="B61" s="24"/>
      <c r="C61" s="24"/>
      <c r="D61" s="5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48"/>
      <c r="U61" s="24"/>
      <c r="V61" s="24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</row>
    <row r="62" spans="1:46" ht="13" x14ac:dyDescent="0.15">
      <c r="A62" s="24"/>
      <c r="B62" s="24"/>
      <c r="C62" s="24"/>
      <c r="D62" s="5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48"/>
      <c r="U62" s="24"/>
      <c r="V62" s="24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</row>
    <row r="63" spans="1:46" ht="13" x14ac:dyDescent="0.15">
      <c r="A63" s="24"/>
      <c r="B63" s="24"/>
      <c r="C63" s="24"/>
      <c r="D63" s="5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48"/>
      <c r="U63" s="24"/>
      <c r="V63" s="24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</row>
    <row r="64" spans="1:46" ht="13" x14ac:dyDescent="0.15">
      <c r="A64" s="24"/>
      <c r="B64" s="24"/>
      <c r="C64" s="24"/>
      <c r="D64" s="5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48"/>
      <c r="U64" s="24"/>
      <c r="V64" s="24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</row>
    <row r="65" spans="1:46" ht="13" x14ac:dyDescent="0.15">
      <c r="A65" s="24"/>
      <c r="B65" s="24"/>
      <c r="C65" s="24"/>
      <c r="D65" s="5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48"/>
      <c r="U65" s="24"/>
      <c r="V65" s="24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</row>
    <row r="66" spans="1:46" ht="13" x14ac:dyDescent="0.15">
      <c r="A66" s="24"/>
      <c r="B66" s="24"/>
      <c r="C66" s="24"/>
      <c r="D66" s="5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48"/>
      <c r="U66" s="24"/>
      <c r="V66" s="24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</row>
    <row r="67" spans="1:46" ht="13" x14ac:dyDescent="0.15">
      <c r="A67" s="24"/>
      <c r="B67" s="24"/>
      <c r="C67" s="24"/>
      <c r="D67" s="5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48"/>
      <c r="U67" s="24"/>
      <c r="V67" s="24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</row>
    <row r="68" spans="1:46" ht="13" x14ac:dyDescent="0.15">
      <c r="A68" s="24"/>
      <c r="B68" s="24"/>
      <c r="C68" s="24"/>
      <c r="D68" s="5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48"/>
      <c r="U68" s="24"/>
      <c r="V68" s="24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</row>
    <row r="69" spans="1:46" ht="13" x14ac:dyDescent="0.15">
      <c r="A69" s="24"/>
      <c r="B69" s="24"/>
      <c r="C69" s="24"/>
      <c r="D69" s="5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48"/>
      <c r="U69" s="24"/>
      <c r="V69" s="24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</row>
    <row r="70" spans="1:46" ht="13" x14ac:dyDescent="0.15">
      <c r="A70" s="24"/>
      <c r="B70" s="24"/>
      <c r="C70" s="24"/>
      <c r="D70" s="5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48"/>
      <c r="U70" s="24"/>
      <c r="V70" s="24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</row>
    <row r="71" spans="1:46" ht="13" x14ac:dyDescent="0.15">
      <c r="A71" s="24"/>
      <c r="B71" s="24"/>
      <c r="C71" s="24"/>
      <c r="D71" s="5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48"/>
      <c r="U71" s="24"/>
      <c r="V71" s="24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</row>
    <row r="72" spans="1:46" ht="13" x14ac:dyDescent="0.15">
      <c r="A72" s="24"/>
      <c r="B72" s="24"/>
      <c r="C72" s="24"/>
      <c r="D72" s="5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48"/>
      <c r="U72" s="24"/>
      <c r="V72" s="24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</row>
    <row r="73" spans="1:46" ht="13" x14ac:dyDescent="0.15">
      <c r="A73" s="24"/>
      <c r="B73" s="24"/>
      <c r="C73" s="24"/>
      <c r="D73" s="5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48"/>
      <c r="U73" s="24"/>
      <c r="V73" s="24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</row>
    <row r="74" spans="1:46" ht="13" x14ac:dyDescent="0.15">
      <c r="A74" s="24"/>
      <c r="B74" s="24"/>
      <c r="C74" s="24"/>
      <c r="D74" s="5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48"/>
      <c r="U74" s="24"/>
      <c r="V74" s="24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</row>
    <row r="75" spans="1:46" ht="13" x14ac:dyDescent="0.15">
      <c r="A75" s="24"/>
      <c r="B75" s="24"/>
      <c r="C75" s="24"/>
      <c r="D75" s="5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48"/>
      <c r="U75" s="24"/>
      <c r="V75" s="24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</row>
    <row r="76" spans="1:46" ht="13" x14ac:dyDescent="0.15">
      <c r="A76" s="24"/>
      <c r="B76" s="24"/>
      <c r="C76" s="24"/>
      <c r="D76" s="5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48"/>
      <c r="U76" s="24"/>
      <c r="V76" s="24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</row>
    <row r="77" spans="1:46" ht="13" x14ac:dyDescent="0.15">
      <c r="A77" s="24"/>
      <c r="B77" s="24"/>
      <c r="C77" s="24"/>
      <c r="D77" s="5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48"/>
      <c r="U77" s="24"/>
      <c r="V77" s="24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</row>
    <row r="78" spans="1:46" ht="13" x14ac:dyDescent="0.15">
      <c r="A78" s="24"/>
      <c r="B78" s="24"/>
      <c r="C78" s="24"/>
      <c r="D78" s="5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48"/>
      <c r="U78" s="24"/>
      <c r="V78" s="24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</row>
    <row r="79" spans="1:46" ht="13" x14ac:dyDescent="0.15">
      <c r="A79" s="24"/>
      <c r="B79" s="24"/>
      <c r="C79" s="24"/>
      <c r="D79" s="5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48"/>
      <c r="U79" s="24"/>
      <c r="V79" s="24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</row>
    <row r="80" spans="1:46" ht="13" x14ac:dyDescent="0.15">
      <c r="A80" s="24"/>
      <c r="B80" s="24"/>
      <c r="C80" s="24"/>
      <c r="D80" s="5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48"/>
      <c r="U80" s="24"/>
      <c r="V80" s="24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</row>
    <row r="81" spans="1:46" ht="13" x14ac:dyDescent="0.15">
      <c r="A81" s="24"/>
      <c r="B81" s="24"/>
      <c r="C81" s="24"/>
      <c r="D81" s="5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48"/>
      <c r="U81" s="24"/>
      <c r="V81" s="24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</row>
    <row r="82" spans="1:46" ht="13" x14ac:dyDescent="0.15">
      <c r="A82" s="24"/>
      <c r="B82" s="24"/>
      <c r="C82" s="24"/>
      <c r="D82" s="5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48"/>
      <c r="U82" s="24"/>
      <c r="V82" s="24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</row>
    <row r="83" spans="1:46" ht="13" x14ac:dyDescent="0.15">
      <c r="A83" s="24"/>
      <c r="B83" s="24"/>
      <c r="C83" s="24"/>
      <c r="D83" s="5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48"/>
      <c r="U83" s="24"/>
      <c r="V83" s="24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</row>
    <row r="84" spans="1:46" ht="13" x14ac:dyDescent="0.15">
      <c r="A84" s="24"/>
      <c r="B84" s="24"/>
      <c r="C84" s="24"/>
      <c r="D84" s="5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48"/>
      <c r="U84" s="24"/>
      <c r="V84" s="24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</row>
    <row r="85" spans="1:46" ht="13" x14ac:dyDescent="0.15">
      <c r="A85" s="24"/>
      <c r="B85" s="24"/>
      <c r="C85" s="24"/>
      <c r="D85" s="5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48"/>
      <c r="U85" s="24"/>
      <c r="V85" s="24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</row>
    <row r="86" spans="1:46" ht="13" x14ac:dyDescent="0.15">
      <c r="A86" s="24"/>
      <c r="B86" s="24"/>
      <c r="C86" s="24"/>
      <c r="D86" s="5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48"/>
      <c r="U86" s="24"/>
      <c r="V86" s="24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</row>
    <row r="87" spans="1:46" ht="13" x14ac:dyDescent="0.15">
      <c r="A87" s="24"/>
      <c r="B87" s="24"/>
      <c r="C87" s="24"/>
      <c r="D87" s="5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48"/>
      <c r="U87" s="24"/>
      <c r="V87" s="24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</row>
    <row r="88" spans="1:46" ht="13" x14ac:dyDescent="0.15">
      <c r="A88" s="24"/>
      <c r="B88" s="24"/>
      <c r="C88" s="24"/>
      <c r="D88" s="5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48"/>
      <c r="U88" s="24"/>
      <c r="V88" s="24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</row>
    <row r="89" spans="1:46" ht="13" x14ac:dyDescent="0.15">
      <c r="A89" s="24"/>
      <c r="B89" s="24"/>
      <c r="C89" s="24"/>
      <c r="D89" s="5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48"/>
      <c r="U89" s="24"/>
      <c r="V89" s="24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</row>
    <row r="90" spans="1:46" ht="13" x14ac:dyDescent="0.15">
      <c r="A90" s="24"/>
      <c r="B90" s="24"/>
      <c r="C90" s="24"/>
      <c r="D90" s="5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48"/>
      <c r="U90" s="24"/>
      <c r="V90" s="24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</row>
    <row r="91" spans="1:46" ht="13" x14ac:dyDescent="0.15">
      <c r="A91" s="24"/>
      <c r="B91" s="24"/>
      <c r="C91" s="24"/>
      <c r="D91" s="5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48"/>
      <c r="U91" s="24"/>
      <c r="V91" s="24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</row>
    <row r="92" spans="1:46" ht="13" x14ac:dyDescent="0.15">
      <c r="A92" s="24"/>
      <c r="B92" s="24"/>
      <c r="C92" s="24"/>
      <c r="D92" s="5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48"/>
      <c r="U92" s="24"/>
      <c r="V92" s="24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</row>
    <row r="93" spans="1:46" ht="13" x14ac:dyDescent="0.15">
      <c r="A93" s="24"/>
      <c r="B93" s="24"/>
      <c r="C93" s="24"/>
      <c r="D93" s="5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48"/>
      <c r="U93" s="24"/>
      <c r="V93" s="24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</row>
    <row r="94" spans="1:46" ht="13" x14ac:dyDescent="0.15">
      <c r="A94" s="24"/>
      <c r="B94" s="24"/>
      <c r="C94" s="24"/>
      <c r="D94" s="5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48"/>
      <c r="U94" s="24"/>
      <c r="V94" s="24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</row>
    <row r="95" spans="1:46" ht="13" x14ac:dyDescent="0.15">
      <c r="A95" s="24"/>
      <c r="B95" s="24"/>
      <c r="C95" s="24"/>
      <c r="D95" s="5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48"/>
      <c r="U95" s="24"/>
      <c r="V95" s="24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</row>
    <row r="96" spans="1:46" ht="13" x14ac:dyDescent="0.15">
      <c r="A96" s="24"/>
      <c r="B96" s="24"/>
      <c r="C96" s="24"/>
      <c r="D96" s="5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48"/>
      <c r="U96" s="24"/>
      <c r="V96" s="24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</row>
    <row r="97" spans="1:46" ht="13" x14ac:dyDescent="0.15">
      <c r="A97" s="24"/>
      <c r="B97" s="24"/>
      <c r="C97" s="24"/>
      <c r="D97" s="5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48"/>
      <c r="U97" s="24"/>
      <c r="V97" s="24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</row>
    <row r="98" spans="1:46" ht="13" x14ac:dyDescent="0.15">
      <c r="A98" s="24"/>
      <c r="B98" s="24"/>
      <c r="C98" s="24"/>
      <c r="D98" s="5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48"/>
      <c r="U98" s="24"/>
      <c r="V98" s="24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</row>
    <row r="99" spans="1:46" ht="13" x14ac:dyDescent="0.15">
      <c r="A99" s="24"/>
      <c r="B99" s="24"/>
      <c r="C99" s="24"/>
      <c r="D99" s="5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48"/>
      <c r="U99" s="24"/>
      <c r="V99" s="24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</row>
    <row r="100" spans="1:46" ht="13" x14ac:dyDescent="0.15">
      <c r="A100" s="24"/>
      <c r="B100" s="24"/>
      <c r="C100" s="24"/>
      <c r="D100" s="5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48"/>
      <c r="U100" s="24"/>
      <c r="V100" s="24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</row>
    <row r="101" spans="1:46" ht="13" x14ac:dyDescent="0.15">
      <c r="A101" s="24"/>
      <c r="B101" s="24"/>
      <c r="C101" s="24"/>
      <c r="D101" s="5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48"/>
      <c r="U101" s="24"/>
      <c r="V101" s="24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</row>
    <row r="102" spans="1:46" ht="13" x14ac:dyDescent="0.15">
      <c r="A102" s="24"/>
      <c r="B102" s="24"/>
      <c r="C102" s="24"/>
      <c r="D102" s="5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48"/>
      <c r="U102" s="24"/>
      <c r="V102" s="24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</row>
    <row r="103" spans="1:46" ht="13" x14ac:dyDescent="0.15">
      <c r="A103" s="24"/>
      <c r="B103" s="24"/>
      <c r="C103" s="24"/>
      <c r="D103" s="5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48"/>
      <c r="U103" s="24"/>
      <c r="V103" s="24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</row>
    <row r="104" spans="1:46" ht="13" x14ac:dyDescent="0.15">
      <c r="A104" s="24"/>
      <c r="B104" s="24"/>
      <c r="C104" s="24"/>
      <c r="D104" s="5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48"/>
      <c r="U104" s="24"/>
      <c r="V104" s="24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</row>
    <row r="105" spans="1:46" ht="13" x14ac:dyDescent="0.15">
      <c r="A105" s="24"/>
      <c r="B105" s="24"/>
      <c r="C105" s="24"/>
      <c r="D105" s="5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48"/>
      <c r="U105" s="24"/>
      <c r="V105" s="24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</row>
    <row r="106" spans="1:46" ht="13" x14ac:dyDescent="0.15">
      <c r="A106" s="24"/>
      <c r="B106" s="24"/>
      <c r="C106" s="24"/>
      <c r="D106" s="5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48"/>
      <c r="U106" s="24"/>
      <c r="V106" s="24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</row>
    <row r="107" spans="1:46" ht="13" x14ac:dyDescent="0.15">
      <c r="A107" s="24"/>
      <c r="B107" s="24"/>
      <c r="C107" s="24"/>
      <c r="D107" s="5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48"/>
      <c r="U107" s="24"/>
      <c r="V107" s="24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</row>
    <row r="108" spans="1:46" ht="13" x14ac:dyDescent="0.15">
      <c r="A108" s="24"/>
      <c r="B108" s="24"/>
      <c r="C108" s="24"/>
      <c r="D108" s="5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48"/>
      <c r="U108" s="24"/>
      <c r="V108" s="24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</row>
    <row r="109" spans="1:46" ht="13" x14ac:dyDescent="0.15">
      <c r="A109" s="24"/>
      <c r="B109" s="24"/>
      <c r="C109" s="24"/>
      <c r="D109" s="5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48"/>
      <c r="U109" s="24"/>
      <c r="V109" s="24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</row>
    <row r="110" spans="1:46" ht="13" x14ac:dyDescent="0.15">
      <c r="A110" s="24"/>
      <c r="B110" s="24"/>
      <c r="C110" s="24"/>
      <c r="D110" s="5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48"/>
      <c r="U110" s="24"/>
      <c r="V110" s="24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</row>
    <row r="111" spans="1:46" ht="13" x14ac:dyDescent="0.15">
      <c r="A111" s="24"/>
      <c r="B111" s="24"/>
      <c r="C111" s="24"/>
      <c r="D111" s="5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48"/>
      <c r="U111" s="24"/>
      <c r="V111" s="24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</row>
    <row r="112" spans="1:46" ht="13" x14ac:dyDescent="0.15">
      <c r="A112" s="24"/>
      <c r="B112" s="24"/>
      <c r="C112" s="24"/>
      <c r="D112" s="5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48"/>
      <c r="U112" s="24"/>
      <c r="V112" s="24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</row>
    <row r="113" spans="1:46" ht="13" x14ac:dyDescent="0.15">
      <c r="A113" s="24"/>
      <c r="B113" s="24"/>
      <c r="C113" s="24"/>
      <c r="D113" s="5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48"/>
      <c r="U113" s="24"/>
      <c r="V113" s="24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</row>
    <row r="114" spans="1:46" ht="13" x14ac:dyDescent="0.15">
      <c r="A114" s="24"/>
      <c r="B114" s="24"/>
      <c r="C114" s="24"/>
      <c r="D114" s="5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48"/>
      <c r="U114" s="24"/>
      <c r="V114" s="24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</row>
    <row r="115" spans="1:46" ht="13" x14ac:dyDescent="0.15">
      <c r="A115" s="24"/>
      <c r="B115" s="24"/>
      <c r="C115" s="24"/>
      <c r="D115" s="5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48"/>
      <c r="U115" s="24"/>
      <c r="V115" s="24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</row>
    <row r="116" spans="1:46" ht="13" x14ac:dyDescent="0.15">
      <c r="A116" s="24"/>
      <c r="B116" s="24"/>
      <c r="C116" s="24"/>
      <c r="D116" s="5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48"/>
      <c r="U116" s="24"/>
      <c r="V116" s="24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</row>
    <row r="117" spans="1:46" ht="13" x14ac:dyDescent="0.15">
      <c r="A117" s="24"/>
      <c r="B117" s="24"/>
      <c r="C117" s="24"/>
      <c r="D117" s="5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48"/>
      <c r="U117" s="24"/>
      <c r="V117" s="24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</row>
    <row r="118" spans="1:46" ht="13" x14ac:dyDescent="0.15">
      <c r="A118" s="24"/>
      <c r="B118" s="24"/>
      <c r="C118" s="24"/>
      <c r="D118" s="5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48"/>
      <c r="U118" s="24"/>
      <c r="V118" s="24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</row>
    <row r="119" spans="1:46" ht="13" x14ac:dyDescent="0.15">
      <c r="A119" s="24"/>
      <c r="B119" s="24"/>
      <c r="C119" s="24"/>
      <c r="D119" s="5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48"/>
      <c r="U119" s="24"/>
      <c r="V119" s="24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</row>
    <row r="120" spans="1:46" ht="13" x14ac:dyDescent="0.15">
      <c r="A120" s="24"/>
      <c r="B120" s="24"/>
      <c r="C120" s="24"/>
      <c r="D120" s="5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48"/>
      <c r="U120" s="24"/>
      <c r="V120" s="24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</row>
    <row r="121" spans="1:46" ht="13" x14ac:dyDescent="0.15">
      <c r="A121" s="24"/>
      <c r="B121" s="24"/>
      <c r="C121" s="24"/>
      <c r="D121" s="5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48"/>
      <c r="U121" s="24"/>
      <c r="V121" s="24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</row>
    <row r="122" spans="1:46" ht="13" x14ac:dyDescent="0.15">
      <c r="A122" s="24"/>
      <c r="B122" s="24"/>
      <c r="C122" s="24"/>
      <c r="D122" s="5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48"/>
      <c r="U122" s="24"/>
      <c r="V122" s="24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</row>
    <row r="123" spans="1:46" ht="13" x14ac:dyDescent="0.15">
      <c r="A123" s="24"/>
      <c r="B123" s="24"/>
      <c r="C123" s="24"/>
      <c r="D123" s="5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48"/>
      <c r="U123" s="24"/>
      <c r="V123" s="24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</row>
    <row r="124" spans="1:46" ht="13" x14ac:dyDescent="0.15">
      <c r="A124" s="24"/>
      <c r="B124" s="24"/>
      <c r="C124" s="24"/>
      <c r="D124" s="5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48"/>
      <c r="U124" s="24"/>
      <c r="V124" s="24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</row>
    <row r="125" spans="1:46" ht="13" x14ac:dyDescent="0.15">
      <c r="A125" s="24"/>
      <c r="B125" s="24"/>
      <c r="C125" s="24"/>
      <c r="D125" s="5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48"/>
      <c r="U125" s="24"/>
      <c r="V125" s="24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</row>
    <row r="126" spans="1:46" ht="13" x14ac:dyDescent="0.15">
      <c r="A126" s="24"/>
      <c r="B126" s="24"/>
      <c r="C126" s="24"/>
      <c r="D126" s="5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48"/>
      <c r="U126" s="24"/>
      <c r="V126" s="24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</row>
    <row r="127" spans="1:46" ht="13" x14ac:dyDescent="0.15">
      <c r="A127" s="24"/>
      <c r="B127" s="24"/>
      <c r="C127" s="24"/>
      <c r="D127" s="5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48"/>
      <c r="U127" s="24"/>
      <c r="V127" s="24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</row>
    <row r="128" spans="1:46" ht="13" x14ac:dyDescent="0.15">
      <c r="A128" s="24"/>
      <c r="B128" s="24"/>
      <c r="C128" s="24"/>
      <c r="D128" s="5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48"/>
      <c r="U128" s="24"/>
      <c r="V128" s="24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</row>
    <row r="129" spans="1:46" ht="13" x14ac:dyDescent="0.15">
      <c r="A129" s="24"/>
      <c r="B129" s="24"/>
      <c r="C129" s="24"/>
      <c r="D129" s="5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48"/>
      <c r="U129" s="24"/>
      <c r="V129" s="24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</row>
    <row r="130" spans="1:46" ht="13" x14ac:dyDescent="0.15">
      <c r="A130" s="24"/>
      <c r="B130" s="24"/>
      <c r="C130" s="24"/>
      <c r="D130" s="5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48"/>
      <c r="U130" s="24"/>
      <c r="V130" s="24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</row>
    <row r="131" spans="1:46" ht="13" x14ac:dyDescent="0.15">
      <c r="A131" s="24"/>
      <c r="B131" s="24"/>
      <c r="C131" s="24"/>
      <c r="D131" s="5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48"/>
      <c r="U131" s="24"/>
      <c r="V131" s="24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</row>
    <row r="132" spans="1:46" ht="13" x14ac:dyDescent="0.15">
      <c r="A132" s="24"/>
      <c r="B132" s="24"/>
      <c r="C132" s="24"/>
      <c r="D132" s="5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48"/>
      <c r="U132" s="24"/>
      <c r="V132" s="24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</row>
    <row r="133" spans="1:46" ht="13" x14ac:dyDescent="0.15">
      <c r="A133" s="24"/>
      <c r="B133" s="24"/>
      <c r="C133" s="24"/>
      <c r="D133" s="5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48"/>
      <c r="U133" s="24"/>
      <c r="V133" s="24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</row>
    <row r="134" spans="1:46" ht="13" x14ac:dyDescent="0.15">
      <c r="A134" s="24"/>
      <c r="B134" s="24"/>
      <c r="C134" s="24"/>
      <c r="D134" s="5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48"/>
      <c r="U134" s="24"/>
      <c r="V134" s="24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</row>
    <row r="135" spans="1:46" ht="13" x14ac:dyDescent="0.15">
      <c r="A135" s="24"/>
      <c r="B135" s="24"/>
      <c r="C135" s="24"/>
      <c r="D135" s="5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48"/>
      <c r="U135" s="24"/>
      <c r="V135" s="24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</row>
    <row r="136" spans="1:46" ht="13" x14ac:dyDescent="0.15">
      <c r="A136" s="24"/>
      <c r="B136" s="24"/>
      <c r="C136" s="24"/>
      <c r="D136" s="5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48"/>
      <c r="U136" s="24"/>
      <c r="V136" s="24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</row>
    <row r="137" spans="1:46" ht="13" x14ac:dyDescent="0.15">
      <c r="A137" s="24"/>
      <c r="B137" s="24"/>
      <c r="C137" s="24"/>
      <c r="D137" s="5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48"/>
      <c r="U137" s="24"/>
      <c r="V137" s="24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</row>
    <row r="138" spans="1:46" ht="13" x14ac:dyDescent="0.15">
      <c r="A138" s="24"/>
      <c r="B138" s="24"/>
      <c r="C138" s="24"/>
      <c r="D138" s="5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48"/>
      <c r="U138" s="24"/>
      <c r="V138" s="24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</row>
    <row r="139" spans="1:46" ht="13" x14ac:dyDescent="0.15">
      <c r="A139" s="24"/>
      <c r="B139" s="24"/>
      <c r="C139" s="24"/>
      <c r="D139" s="5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48"/>
      <c r="U139" s="24"/>
      <c r="V139" s="24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</row>
    <row r="140" spans="1:46" ht="13" x14ac:dyDescent="0.15">
      <c r="A140" s="24"/>
      <c r="B140" s="24"/>
      <c r="C140" s="24"/>
      <c r="D140" s="5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48"/>
      <c r="U140" s="24"/>
      <c r="V140" s="24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</row>
    <row r="141" spans="1:46" ht="13" x14ac:dyDescent="0.15">
      <c r="A141" s="24"/>
      <c r="B141" s="24"/>
      <c r="C141" s="24"/>
      <c r="D141" s="5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48"/>
      <c r="U141" s="24"/>
      <c r="V141" s="24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</row>
    <row r="142" spans="1:46" ht="13" x14ac:dyDescent="0.15">
      <c r="A142" s="24"/>
      <c r="B142" s="24"/>
      <c r="C142" s="24"/>
      <c r="D142" s="5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48"/>
      <c r="U142" s="24"/>
      <c r="V142" s="24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</row>
    <row r="143" spans="1:46" ht="13" x14ac:dyDescent="0.15">
      <c r="A143" s="24"/>
      <c r="B143" s="24"/>
      <c r="C143" s="24"/>
      <c r="D143" s="5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48"/>
      <c r="U143" s="24"/>
      <c r="V143" s="24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</row>
    <row r="144" spans="1:46" ht="13" x14ac:dyDescent="0.15">
      <c r="A144" s="24"/>
      <c r="B144" s="24"/>
      <c r="C144" s="24"/>
      <c r="D144" s="5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48"/>
      <c r="U144" s="24"/>
      <c r="V144" s="24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</row>
    <row r="145" spans="1:46" ht="13" x14ac:dyDescent="0.15">
      <c r="A145" s="24"/>
      <c r="B145" s="24"/>
      <c r="C145" s="24"/>
      <c r="D145" s="5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48"/>
      <c r="U145" s="24"/>
      <c r="V145" s="24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</row>
    <row r="146" spans="1:46" ht="13" x14ac:dyDescent="0.15">
      <c r="A146" s="24"/>
      <c r="B146" s="24"/>
      <c r="C146" s="24"/>
      <c r="D146" s="5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48"/>
      <c r="U146" s="24"/>
      <c r="V146" s="24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</row>
    <row r="147" spans="1:46" ht="13" x14ac:dyDescent="0.15">
      <c r="A147" s="24"/>
      <c r="B147" s="24"/>
      <c r="C147" s="24"/>
      <c r="D147" s="5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48"/>
      <c r="U147" s="24"/>
      <c r="V147" s="24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</row>
    <row r="148" spans="1:46" ht="13" x14ac:dyDescent="0.15">
      <c r="A148" s="24"/>
      <c r="B148" s="24"/>
      <c r="C148" s="24"/>
      <c r="D148" s="5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48"/>
      <c r="U148" s="24"/>
      <c r="V148" s="24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</row>
    <row r="149" spans="1:46" ht="13" x14ac:dyDescent="0.15">
      <c r="A149" s="24"/>
      <c r="B149" s="24"/>
      <c r="C149" s="24"/>
      <c r="D149" s="5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48"/>
      <c r="U149" s="24"/>
      <c r="V149" s="24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</row>
    <row r="150" spans="1:46" ht="13" x14ac:dyDescent="0.15">
      <c r="A150" s="24"/>
      <c r="B150" s="24"/>
      <c r="C150" s="24"/>
      <c r="D150" s="5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48"/>
      <c r="U150" s="24"/>
      <c r="V150" s="24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</row>
    <row r="151" spans="1:46" ht="13" x14ac:dyDescent="0.15">
      <c r="A151" s="24"/>
      <c r="B151" s="24"/>
      <c r="C151" s="24"/>
      <c r="D151" s="5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48"/>
      <c r="U151" s="24"/>
      <c r="V151" s="24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</row>
    <row r="152" spans="1:46" ht="13" x14ac:dyDescent="0.15">
      <c r="A152" s="24"/>
      <c r="B152" s="24"/>
      <c r="C152" s="24"/>
      <c r="D152" s="5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48"/>
      <c r="U152" s="24"/>
      <c r="V152" s="24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</row>
    <row r="153" spans="1:46" ht="13" x14ac:dyDescent="0.15">
      <c r="A153" s="24"/>
      <c r="B153" s="24"/>
      <c r="C153" s="24"/>
      <c r="D153" s="5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48"/>
      <c r="U153" s="24"/>
      <c r="V153" s="24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</row>
    <row r="154" spans="1:46" ht="13" x14ac:dyDescent="0.15">
      <c r="A154" s="24"/>
      <c r="B154" s="24"/>
      <c r="C154" s="24"/>
      <c r="D154" s="5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48"/>
      <c r="U154" s="24"/>
      <c r="V154" s="24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</row>
    <row r="155" spans="1:46" ht="13" x14ac:dyDescent="0.15">
      <c r="A155" s="24"/>
      <c r="B155" s="24"/>
      <c r="C155" s="24"/>
      <c r="D155" s="5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48"/>
      <c r="U155" s="24"/>
      <c r="V155" s="24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</row>
    <row r="156" spans="1:46" ht="13" x14ac:dyDescent="0.15">
      <c r="A156" s="24"/>
      <c r="B156" s="24"/>
      <c r="C156" s="24"/>
      <c r="D156" s="5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48"/>
      <c r="U156" s="24"/>
      <c r="V156" s="24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</row>
    <row r="157" spans="1:46" ht="13" x14ac:dyDescent="0.15">
      <c r="A157" s="24"/>
      <c r="B157" s="24"/>
      <c r="C157" s="24"/>
      <c r="D157" s="5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48"/>
      <c r="U157" s="24"/>
      <c r="V157" s="24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</row>
    <row r="158" spans="1:46" ht="13" x14ac:dyDescent="0.15">
      <c r="A158" s="24"/>
      <c r="B158" s="24"/>
      <c r="C158" s="24"/>
      <c r="D158" s="5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48"/>
      <c r="U158" s="24"/>
      <c r="V158" s="24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</row>
    <row r="159" spans="1:46" ht="13" x14ac:dyDescent="0.15">
      <c r="A159" s="24"/>
      <c r="B159" s="24"/>
      <c r="C159" s="24"/>
      <c r="D159" s="5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48"/>
      <c r="U159" s="24"/>
      <c r="V159" s="24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</row>
    <row r="160" spans="1:46" ht="13" x14ac:dyDescent="0.15">
      <c r="A160" s="24"/>
      <c r="B160" s="24"/>
      <c r="C160" s="24"/>
      <c r="D160" s="5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48"/>
      <c r="U160" s="24"/>
      <c r="V160" s="24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</row>
    <row r="161" spans="1:46" ht="13" x14ac:dyDescent="0.15">
      <c r="A161" s="24"/>
      <c r="B161" s="24"/>
      <c r="C161" s="24"/>
      <c r="D161" s="5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48"/>
      <c r="U161" s="24"/>
      <c r="V161" s="24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</row>
    <row r="162" spans="1:46" ht="13" x14ac:dyDescent="0.15">
      <c r="A162" s="24"/>
      <c r="B162" s="24"/>
      <c r="C162" s="24"/>
      <c r="D162" s="5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48"/>
      <c r="U162" s="24"/>
      <c r="V162" s="24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</row>
    <row r="163" spans="1:46" ht="13" x14ac:dyDescent="0.15">
      <c r="A163" s="24"/>
      <c r="B163" s="24"/>
      <c r="C163" s="24"/>
      <c r="D163" s="5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48"/>
      <c r="U163" s="24"/>
      <c r="V163" s="24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</row>
    <row r="164" spans="1:46" ht="13" x14ac:dyDescent="0.15">
      <c r="A164" s="24"/>
      <c r="B164" s="24"/>
      <c r="C164" s="24"/>
      <c r="D164" s="5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48"/>
      <c r="U164" s="24"/>
      <c r="V164" s="24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</row>
    <row r="165" spans="1:46" ht="13" x14ac:dyDescent="0.15">
      <c r="A165" s="24"/>
      <c r="B165" s="24"/>
      <c r="C165" s="24"/>
      <c r="D165" s="5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48"/>
      <c r="U165" s="24"/>
      <c r="V165" s="24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</row>
    <row r="166" spans="1:46" ht="13" x14ac:dyDescent="0.15">
      <c r="A166" s="24"/>
      <c r="B166" s="24"/>
      <c r="C166" s="24"/>
      <c r="D166" s="5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48"/>
      <c r="U166" s="24"/>
      <c r="V166" s="24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</row>
    <row r="167" spans="1:46" ht="13" x14ac:dyDescent="0.15">
      <c r="A167" s="24"/>
      <c r="B167" s="24"/>
      <c r="C167" s="24"/>
      <c r="D167" s="5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48"/>
      <c r="U167" s="24"/>
      <c r="V167" s="24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</row>
    <row r="168" spans="1:46" ht="13" x14ac:dyDescent="0.15">
      <c r="A168" s="24"/>
      <c r="B168" s="24"/>
      <c r="C168" s="24"/>
      <c r="D168" s="5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48"/>
      <c r="U168" s="24"/>
      <c r="V168" s="24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</row>
    <row r="169" spans="1:46" ht="13" x14ac:dyDescent="0.15">
      <c r="A169" s="24"/>
      <c r="B169" s="24"/>
      <c r="C169" s="24"/>
      <c r="D169" s="5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48"/>
      <c r="U169" s="24"/>
      <c r="V169" s="24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</row>
    <row r="170" spans="1:46" ht="13" x14ac:dyDescent="0.15">
      <c r="A170" s="24"/>
      <c r="B170" s="24"/>
      <c r="C170" s="24"/>
      <c r="D170" s="5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48"/>
      <c r="U170" s="24"/>
      <c r="V170" s="24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</row>
    <row r="171" spans="1:46" ht="13" x14ac:dyDescent="0.15">
      <c r="A171" s="24"/>
      <c r="B171" s="24"/>
      <c r="C171" s="24"/>
      <c r="D171" s="5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48"/>
      <c r="U171" s="24"/>
      <c r="V171" s="24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</row>
    <row r="172" spans="1:46" ht="13" x14ac:dyDescent="0.15">
      <c r="A172" s="24"/>
      <c r="B172" s="24"/>
      <c r="C172" s="24"/>
      <c r="D172" s="5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48"/>
      <c r="U172" s="24"/>
      <c r="V172" s="24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</row>
    <row r="173" spans="1:46" ht="13" x14ac:dyDescent="0.15">
      <c r="A173" s="24"/>
      <c r="B173" s="24"/>
      <c r="C173" s="24"/>
      <c r="D173" s="5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48"/>
      <c r="U173" s="24"/>
      <c r="V173" s="24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</row>
    <row r="174" spans="1:46" ht="13" x14ac:dyDescent="0.15">
      <c r="A174" s="24"/>
      <c r="B174" s="24"/>
      <c r="C174" s="24"/>
      <c r="D174" s="5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48"/>
      <c r="U174" s="24"/>
      <c r="V174" s="24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</row>
    <row r="175" spans="1:46" ht="13" x14ac:dyDescent="0.15">
      <c r="A175" s="24"/>
      <c r="B175" s="24"/>
      <c r="C175" s="24"/>
      <c r="D175" s="5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48"/>
      <c r="U175" s="24"/>
      <c r="V175" s="24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</row>
    <row r="176" spans="1:46" ht="13" x14ac:dyDescent="0.15">
      <c r="A176" s="24"/>
      <c r="B176" s="24"/>
      <c r="C176" s="24"/>
      <c r="D176" s="5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48"/>
      <c r="U176" s="24"/>
      <c r="V176" s="24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</row>
    <row r="177" spans="1:46" ht="13" x14ac:dyDescent="0.15">
      <c r="A177" s="24"/>
      <c r="B177" s="24"/>
      <c r="C177" s="24"/>
      <c r="D177" s="5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48"/>
      <c r="U177" s="24"/>
      <c r="V177" s="24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</row>
    <row r="178" spans="1:46" ht="13" x14ac:dyDescent="0.15">
      <c r="A178" s="24"/>
      <c r="B178" s="24"/>
      <c r="C178" s="24"/>
      <c r="D178" s="5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48"/>
      <c r="U178" s="24"/>
      <c r="V178" s="24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</row>
    <row r="179" spans="1:46" ht="13" x14ac:dyDescent="0.15">
      <c r="A179" s="24"/>
      <c r="B179" s="24"/>
      <c r="C179" s="24"/>
      <c r="D179" s="5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48"/>
      <c r="U179" s="24"/>
      <c r="V179" s="24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</row>
    <row r="180" spans="1:46" ht="13" x14ac:dyDescent="0.15">
      <c r="A180" s="24"/>
      <c r="B180" s="24"/>
      <c r="C180" s="24"/>
      <c r="D180" s="5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48"/>
      <c r="U180" s="24"/>
      <c r="V180" s="24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</row>
    <row r="181" spans="1:46" ht="13" x14ac:dyDescent="0.15">
      <c r="A181" s="24"/>
      <c r="B181" s="24"/>
      <c r="C181" s="24"/>
      <c r="D181" s="5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48"/>
      <c r="U181" s="24"/>
      <c r="V181" s="24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</row>
    <row r="182" spans="1:46" ht="13" x14ac:dyDescent="0.15">
      <c r="A182" s="24"/>
      <c r="B182" s="24"/>
      <c r="C182" s="24"/>
      <c r="D182" s="5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48"/>
      <c r="U182" s="24"/>
      <c r="V182" s="24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</row>
    <row r="183" spans="1:46" ht="13" x14ac:dyDescent="0.15">
      <c r="A183" s="24"/>
      <c r="B183" s="24"/>
      <c r="C183" s="24"/>
      <c r="D183" s="5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48"/>
      <c r="U183" s="24"/>
      <c r="V183" s="24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</row>
    <row r="184" spans="1:46" ht="13" x14ac:dyDescent="0.15">
      <c r="A184" s="24"/>
      <c r="B184" s="24"/>
      <c r="C184" s="24"/>
      <c r="D184" s="5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48"/>
      <c r="U184" s="24"/>
      <c r="V184" s="24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</row>
    <row r="185" spans="1:46" ht="13" x14ac:dyDescent="0.15">
      <c r="A185" s="24"/>
      <c r="B185" s="24"/>
      <c r="C185" s="24"/>
      <c r="D185" s="5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48"/>
      <c r="U185" s="24"/>
      <c r="V185" s="24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</row>
    <row r="186" spans="1:46" ht="13" x14ac:dyDescent="0.15">
      <c r="A186" s="24"/>
      <c r="B186" s="24"/>
      <c r="C186" s="24"/>
      <c r="D186" s="5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48"/>
      <c r="U186" s="24"/>
      <c r="V186" s="24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</row>
    <row r="187" spans="1:46" ht="13" x14ac:dyDescent="0.15">
      <c r="A187" s="24"/>
      <c r="B187" s="24"/>
      <c r="C187" s="24"/>
      <c r="D187" s="5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48"/>
      <c r="U187" s="24"/>
      <c r="V187" s="24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</row>
    <row r="188" spans="1:46" ht="13" x14ac:dyDescent="0.15">
      <c r="A188" s="24"/>
      <c r="B188" s="24"/>
      <c r="C188" s="24"/>
      <c r="D188" s="5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48"/>
      <c r="U188" s="24"/>
      <c r="V188" s="24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</row>
    <row r="189" spans="1:46" ht="13" x14ac:dyDescent="0.15">
      <c r="A189" s="24"/>
      <c r="B189" s="24"/>
      <c r="C189" s="24"/>
      <c r="D189" s="5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48"/>
      <c r="U189" s="24"/>
      <c r="V189" s="24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</row>
    <row r="190" spans="1:46" ht="13" x14ac:dyDescent="0.15">
      <c r="A190" s="24"/>
      <c r="B190" s="24"/>
      <c r="C190" s="24"/>
      <c r="D190" s="5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48"/>
      <c r="U190" s="24"/>
      <c r="V190" s="24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</row>
    <row r="191" spans="1:46" ht="13" x14ac:dyDescent="0.15">
      <c r="A191" s="24"/>
      <c r="B191" s="24"/>
      <c r="C191" s="24"/>
      <c r="D191" s="5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48"/>
      <c r="U191" s="24"/>
      <c r="V191" s="24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</row>
    <row r="192" spans="1:46" ht="13" x14ac:dyDescent="0.15">
      <c r="A192" s="24"/>
      <c r="B192" s="24"/>
      <c r="C192" s="24"/>
      <c r="D192" s="5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48"/>
      <c r="U192" s="24"/>
      <c r="V192" s="24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</row>
    <row r="193" spans="1:46" ht="13" x14ac:dyDescent="0.15">
      <c r="A193" s="24"/>
      <c r="B193" s="24"/>
      <c r="C193" s="24"/>
      <c r="D193" s="5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48"/>
      <c r="U193" s="24"/>
      <c r="V193" s="24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</row>
    <row r="194" spans="1:46" ht="13" x14ac:dyDescent="0.15">
      <c r="A194" s="24"/>
      <c r="B194" s="24"/>
      <c r="C194" s="24"/>
      <c r="D194" s="5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48"/>
      <c r="U194" s="24"/>
      <c r="V194" s="24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</row>
    <row r="195" spans="1:46" ht="13" x14ac:dyDescent="0.15">
      <c r="A195" s="24"/>
      <c r="B195" s="24"/>
      <c r="C195" s="24"/>
      <c r="D195" s="5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48"/>
      <c r="U195" s="24"/>
      <c r="V195" s="24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</row>
    <row r="196" spans="1:46" ht="13" x14ac:dyDescent="0.15">
      <c r="A196" s="24"/>
      <c r="B196" s="24"/>
      <c r="C196" s="24"/>
      <c r="D196" s="5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48"/>
      <c r="U196" s="24"/>
      <c r="V196" s="24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</row>
    <row r="197" spans="1:46" ht="13" x14ac:dyDescent="0.15">
      <c r="A197" s="24"/>
      <c r="B197" s="24"/>
      <c r="C197" s="24"/>
      <c r="D197" s="5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48"/>
      <c r="U197" s="24"/>
      <c r="V197" s="24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</row>
    <row r="198" spans="1:46" ht="13" x14ac:dyDescent="0.15">
      <c r="A198" s="24"/>
      <c r="B198" s="24"/>
      <c r="C198" s="24"/>
      <c r="D198" s="5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48"/>
      <c r="U198" s="24"/>
      <c r="V198" s="24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</row>
    <row r="199" spans="1:46" ht="13" x14ac:dyDescent="0.15">
      <c r="A199" s="24"/>
      <c r="B199" s="24"/>
      <c r="C199" s="24"/>
      <c r="D199" s="5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48"/>
      <c r="U199" s="24"/>
      <c r="V199" s="24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</row>
    <row r="200" spans="1:46" ht="13" x14ac:dyDescent="0.15">
      <c r="A200" s="24"/>
      <c r="B200" s="24"/>
      <c r="C200" s="24"/>
      <c r="D200" s="5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48"/>
      <c r="U200" s="24"/>
      <c r="V200" s="24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</row>
    <row r="201" spans="1:46" ht="13" x14ac:dyDescent="0.15">
      <c r="A201" s="24"/>
      <c r="B201" s="24"/>
      <c r="C201" s="24"/>
      <c r="D201" s="5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48"/>
      <c r="U201" s="24"/>
      <c r="V201" s="24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</row>
    <row r="202" spans="1:46" ht="13" x14ac:dyDescent="0.15">
      <c r="A202" s="24"/>
      <c r="B202" s="24"/>
      <c r="C202" s="24"/>
      <c r="D202" s="5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48"/>
      <c r="U202" s="24"/>
      <c r="V202" s="24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</row>
    <row r="203" spans="1:46" ht="13" x14ac:dyDescent="0.15">
      <c r="A203" s="24"/>
      <c r="B203" s="24"/>
      <c r="C203" s="24"/>
      <c r="D203" s="5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48"/>
      <c r="U203" s="24"/>
      <c r="V203" s="24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</row>
    <row r="204" spans="1:46" ht="13" x14ac:dyDescent="0.15">
      <c r="A204" s="24"/>
      <c r="B204" s="24"/>
      <c r="C204" s="24"/>
      <c r="D204" s="5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48"/>
      <c r="U204" s="24"/>
      <c r="V204" s="24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</row>
    <row r="205" spans="1:46" ht="13" x14ac:dyDescent="0.15">
      <c r="A205" s="24"/>
      <c r="B205" s="24"/>
      <c r="C205" s="24"/>
      <c r="D205" s="5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48"/>
      <c r="U205" s="24"/>
      <c r="V205" s="24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</row>
    <row r="206" spans="1:46" ht="13" x14ac:dyDescent="0.15">
      <c r="A206" s="24"/>
      <c r="B206" s="24"/>
      <c r="C206" s="24"/>
      <c r="D206" s="5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48"/>
      <c r="U206" s="24"/>
      <c r="V206" s="24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</row>
    <row r="207" spans="1:46" ht="13" x14ac:dyDescent="0.15">
      <c r="A207" s="24"/>
      <c r="B207" s="24"/>
      <c r="C207" s="24"/>
      <c r="D207" s="5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48"/>
      <c r="U207" s="24"/>
      <c r="V207" s="24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</row>
    <row r="208" spans="1:46" ht="13" x14ac:dyDescent="0.15">
      <c r="A208" s="24"/>
      <c r="B208" s="24"/>
      <c r="C208" s="24"/>
      <c r="D208" s="5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48"/>
      <c r="U208" s="24"/>
      <c r="V208" s="24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</row>
    <row r="209" spans="1:46" ht="13" x14ac:dyDescent="0.15">
      <c r="A209" s="24"/>
      <c r="B209" s="24"/>
      <c r="C209" s="24"/>
      <c r="D209" s="5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48"/>
      <c r="U209" s="24"/>
      <c r="V209" s="24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</row>
    <row r="210" spans="1:46" ht="13" x14ac:dyDescent="0.15">
      <c r="A210" s="24"/>
      <c r="B210" s="24"/>
      <c r="C210" s="24"/>
      <c r="D210" s="5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48"/>
      <c r="U210" s="24"/>
      <c r="V210" s="24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</row>
    <row r="211" spans="1:46" ht="13" x14ac:dyDescent="0.15">
      <c r="A211" s="24"/>
      <c r="B211" s="24"/>
      <c r="C211" s="24"/>
      <c r="D211" s="5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48"/>
      <c r="U211" s="24"/>
      <c r="V211" s="24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</row>
    <row r="212" spans="1:46" ht="13" x14ac:dyDescent="0.15">
      <c r="A212" s="24"/>
      <c r="B212" s="24"/>
      <c r="C212" s="24"/>
      <c r="D212" s="5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48"/>
      <c r="U212" s="24"/>
      <c r="V212" s="24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</row>
    <row r="213" spans="1:46" ht="13" x14ac:dyDescent="0.15">
      <c r="A213" s="24"/>
      <c r="B213" s="24"/>
      <c r="C213" s="24"/>
      <c r="D213" s="5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48"/>
      <c r="U213" s="24"/>
      <c r="V213" s="24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</row>
    <row r="214" spans="1:46" ht="13" x14ac:dyDescent="0.15">
      <c r="A214" s="24"/>
      <c r="B214" s="24"/>
      <c r="C214" s="24"/>
      <c r="D214" s="5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48"/>
      <c r="U214" s="24"/>
      <c r="V214" s="24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</row>
    <row r="215" spans="1:46" ht="13" x14ac:dyDescent="0.15">
      <c r="A215" s="24"/>
      <c r="B215" s="24"/>
      <c r="C215" s="24"/>
      <c r="D215" s="5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48"/>
      <c r="U215" s="24"/>
      <c r="V215" s="24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</row>
    <row r="216" spans="1:46" ht="13" x14ac:dyDescent="0.15">
      <c r="A216" s="24"/>
      <c r="B216" s="24"/>
      <c r="C216" s="24"/>
      <c r="D216" s="5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48"/>
      <c r="U216" s="24"/>
      <c r="V216" s="24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</row>
    <row r="217" spans="1:46" ht="13" x14ac:dyDescent="0.15">
      <c r="A217" s="24"/>
      <c r="B217" s="24"/>
      <c r="C217" s="24"/>
      <c r="D217" s="5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48"/>
      <c r="U217" s="24"/>
      <c r="V217" s="24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</row>
    <row r="218" spans="1:46" ht="13" x14ac:dyDescent="0.15">
      <c r="A218" s="24"/>
      <c r="B218" s="24"/>
      <c r="C218" s="24"/>
      <c r="D218" s="5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48"/>
      <c r="U218" s="24"/>
      <c r="V218" s="24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</row>
    <row r="219" spans="1:46" ht="13" x14ac:dyDescent="0.15">
      <c r="A219" s="24"/>
      <c r="B219" s="24"/>
      <c r="C219" s="24"/>
      <c r="D219" s="5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48"/>
      <c r="U219" s="24"/>
      <c r="V219" s="24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</row>
    <row r="220" spans="1:46" ht="13" x14ac:dyDescent="0.15">
      <c r="A220" s="24"/>
      <c r="B220" s="24"/>
      <c r="C220" s="24"/>
      <c r="D220" s="5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48"/>
      <c r="U220" s="24"/>
      <c r="V220" s="24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</row>
    <row r="221" spans="1:46" ht="13" x14ac:dyDescent="0.15">
      <c r="A221" s="24"/>
      <c r="B221" s="24"/>
      <c r="C221" s="24"/>
      <c r="D221" s="5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48"/>
      <c r="U221" s="24"/>
      <c r="V221" s="24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</row>
    <row r="222" spans="1:46" ht="13" x14ac:dyDescent="0.15">
      <c r="A222" s="24"/>
      <c r="B222" s="24"/>
      <c r="C222" s="24"/>
      <c r="D222" s="5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48"/>
      <c r="U222" s="24"/>
      <c r="V222" s="24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</row>
    <row r="223" spans="1:46" ht="13" x14ac:dyDescent="0.15">
      <c r="A223" s="24"/>
      <c r="B223" s="24"/>
      <c r="C223" s="24"/>
      <c r="D223" s="5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48"/>
      <c r="U223" s="24"/>
      <c r="V223" s="24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</row>
    <row r="224" spans="1:46" ht="13" x14ac:dyDescent="0.15">
      <c r="A224" s="24"/>
      <c r="B224" s="24"/>
      <c r="C224" s="24"/>
      <c r="D224" s="5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48"/>
      <c r="U224" s="24"/>
      <c r="V224" s="24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</row>
    <row r="225" spans="1:46" ht="13" x14ac:dyDescent="0.15">
      <c r="A225" s="24"/>
      <c r="B225" s="24"/>
      <c r="C225" s="24"/>
      <c r="D225" s="5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48"/>
      <c r="U225" s="24"/>
      <c r="V225" s="24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</row>
    <row r="226" spans="1:46" ht="13" x14ac:dyDescent="0.15">
      <c r="A226" s="24"/>
      <c r="B226" s="24"/>
      <c r="C226" s="24"/>
      <c r="D226" s="5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48"/>
      <c r="U226" s="24"/>
      <c r="V226" s="24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</row>
    <row r="227" spans="1:46" ht="13" x14ac:dyDescent="0.15">
      <c r="A227" s="24"/>
      <c r="B227" s="24"/>
      <c r="C227" s="24"/>
      <c r="D227" s="5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48"/>
      <c r="U227" s="24"/>
      <c r="V227" s="24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</row>
    <row r="228" spans="1:46" ht="13" x14ac:dyDescent="0.15">
      <c r="A228" s="24"/>
      <c r="B228" s="24"/>
      <c r="C228" s="24"/>
      <c r="D228" s="5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48"/>
      <c r="U228" s="24"/>
      <c r="V228" s="24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</row>
    <row r="229" spans="1:46" ht="13" x14ac:dyDescent="0.15">
      <c r="A229" s="24"/>
      <c r="B229" s="24"/>
      <c r="C229" s="24"/>
      <c r="D229" s="5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48"/>
      <c r="U229" s="24"/>
      <c r="V229" s="24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</row>
    <row r="230" spans="1:46" ht="13" x14ac:dyDescent="0.15">
      <c r="A230" s="24"/>
      <c r="B230" s="24"/>
      <c r="C230" s="24"/>
      <c r="D230" s="5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48"/>
      <c r="U230" s="24"/>
      <c r="V230" s="24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</row>
    <row r="231" spans="1:46" ht="13" x14ac:dyDescent="0.15">
      <c r="A231" s="24"/>
      <c r="B231" s="24"/>
      <c r="C231" s="24"/>
      <c r="D231" s="5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48"/>
      <c r="U231" s="24"/>
      <c r="V231" s="24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</row>
    <row r="232" spans="1:46" ht="13" x14ac:dyDescent="0.15">
      <c r="A232" s="24"/>
      <c r="B232" s="24"/>
      <c r="C232" s="24"/>
      <c r="D232" s="5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48"/>
      <c r="U232" s="24"/>
      <c r="V232" s="24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</row>
    <row r="233" spans="1:46" ht="13" x14ac:dyDescent="0.15">
      <c r="A233" s="24"/>
      <c r="B233" s="24"/>
      <c r="C233" s="24"/>
      <c r="D233" s="5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48"/>
      <c r="U233" s="24"/>
      <c r="V233" s="24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</row>
    <row r="234" spans="1:46" ht="13" x14ac:dyDescent="0.15">
      <c r="A234" s="24"/>
      <c r="B234" s="24"/>
      <c r="C234" s="24"/>
      <c r="D234" s="5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48"/>
      <c r="U234" s="24"/>
      <c r="V234" s="24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</row>
    <row r="235" spans="1:46" ht="13" x14ac:dyDescent="0.15">
      <c r="A235" s="24"/>
      <c r="B235" s="24"/>
      <c r="C235" s="24"/>
      <c r="D235" s="5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48"/>
      <c r="U235" s="24"/>
      <c r="V235" s="24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</row>
    <row r="236" spans="1:46" ht="13" x14ac:dyDescent="0.15">
      <c r="A236" s="24"/>
      <c r="B236" s="24"/>
      <c r="C236" s="24"/>
      <c r="D236" s="5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48"/>
      <c r="U236" s="24"/>
      <c r="V236" s="24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</row>
    <row r="237" spans="1:46" ht="13" x14ac:dyDescent="0.15">
      <c r="A237" s="24"/>
      <c r="B237" s="24"/>
      <c r="C237" s="24"/>
      <c r="D237" s="5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48"/>
      <c r="U237" s="24"/>
      <c r="V237" s="24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</row>
    <row r="238" spans="1:46" ht="13" x14ac:dyDescent="0.15">
      <c r="A238" s="24"/>
      <c r="B238" s="24"/>
      <c r="C238" s="24"/>
      <c r="D238" s="5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48"/>
      <c r="U238" s="24"/>
      <c r="V238" s="24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</row>
    <row r="239" spans="1:46" ht="13" x14ac:dyDescent="0.15">
      <c r="A239" s="24"/>
      <c r="B239" s="24"/>
      <c r="C239" s="24"/>
      <c r="D239" s="5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48"/>
      <c r="U239" s="24"/>
      <c r="V239" s="24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</row>
    <row r="240" spans="1:46" ht="13" x14ac:dyDescent="0.15">
      <c r="A240" s="24"/>
      <c r="B240" s="24"/>
      <c r="C240" s="24"/>
      <c r="D240" s="5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48"/>
      <c r="U240" s="24"/>
      <c r="V240" s="24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</row>
    <row r="241" spans="1:46" ht="13" x14ac:dyDescent="0.15">
      <c r="A241" s="24"/>
      <c r="B241" s="24"/>
      <c r="C241" s="24"/>
      <c r="D241" s="5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48"/>
      <c r="U241" s="24"/>
      <c r="V241" s="24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</row>
    <row r="242" spans="1:46" ht="13" x14ac:dyDescent="0.15">
      <c r="A242" s="24"/>
      <c r="B242" s="24"/>
      <c r="C242" s="24"/>
      <c r="D242" s="5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48"/>
      <c r="U242" s="24"/>
      <c r="V242" s="24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</row>
    <row r="243" spans="1:46" ht="13" x14ac:dyDescent="0.15">
      <c r="A243" s="24"/>
      <c r="B243" s="24"/>
      <c r="C243" s="24"/>
      <c r="D243" s="5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48"/>
      <c r="U243" s="24"/>
      <c r="V243" s="24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</row>
    <row r="244" spans="1:46" ht="13" x14ac:dyDescent="0.15">
      <c r="A244" s="24"/>
      <c r="B244" s="24"/>
      <c r="C244" s="24"/>
      <c r="D244" s="5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48"/>
      <c r="U244" s="24"/>
      <c r="V244" s="24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</row>
    <row r="245" spans="1:46" ht="13" x14ac:dyDescent="0.15">
      <c r="A245" s="24"/>
      <c r="B245" s="24"/>
      <c r="C245" s="24"/>
      <c r="D245" s="5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48"/>
      <c r="U245" s="24"/>
      <c r="V245" s="24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</row>
    <row r="246" spans="1:46" ht="13" x14ac:dyDescent="0.15">
      <c r="A246" s="24"/>
      <c r="B246" s="24"/>
      <c r="C246" s="24"/>
      <c r="D246" s="5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48"/>
      <c r="U246" s="24"/>
      <c r="V246" s="24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</row>
    <row r="247" spans="1:46" ht="13" x14ac:dyDescent="0.15">
      <c r="A247" s="24"/>
      <c r="B247" s="24"/>
      <c r="C247" s="24"/>
      <c r="D247" s="5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48"/>
      <c r="U247" s="24"/>
      <c r="V247" s="24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</row>
    <row r="248" spans="1:46" ht="13" x14ac:dyDescent="0.15">
      <c r="A248" s="24"/>
      <c r="B248" s="24"/>
      <c r="C248" s="24"/>
      <c r="D248" s="5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48"/>
      <c r="U248" s="24"/>
      <c r="V248" s="24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</row>
    <row r="249" spans="1:46" ht="13" x14ac:dyDescent="0.15">
      <c r="A249" s="24"/>
      <c r="B249" s="24"/>
      <c r="C249" s="24"/>
      <c r="D249" s="5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48"/>
      <c r="U249" s="24"/>
      <c r="V249" s="24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</row>
    <row r="250" spans="1:46" ht="13" x14ac:dyDescent="0.15">
      <c r="A250" s="24"/>
      <c r="B250" s="24"/>
      <c r="C250" s="24"/>
      <c r="D250" s="5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48"/>
      <c r="U250" s="24"/>
      <c r="V250" s="24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</row>
    <row r="251" spans="1:46" ht="13" x14ac:dyDescent="0.15">
      <c r="A251" s="24"/>
      <c r="B251" s="24"/>
      <c r="C251" s="24"/>
      <c r="D251" s="5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48"/>
      <c r="U251" s="24"/>
      <c r="V251" s="24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</row>
    <row r="252" spans="1:46" ht="13" x14ac:dyDescent="0.15">
      <c r="A252" s="24"/>
      <c r="B252" s="24"/>
      <c r="C252" s="24"/>
      <c r="D252" s="5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48"/>
      <c r="U252" s="24"/>
      <c r="V252" s="24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</row>
    <row r="253" spans="1:46" ht="13" x14ac:dyDescent="0.15">
      <c r="A253" s="24"/>
      <c r="B253" s="24"/>
      <c r="C253" s="24"/>
      <c r="D253" s="5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48"/>
      <c r="U253" s="24"/>
      <c r="V253" s="24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</row>
    <row r="254" spans="1:46" ht="13" x14ac:dyDescent="0.15">
      <c r="A254" s="24"/>
      <c r="B254" s="24"/>
      <c r="C254" s="24"/>
      <c r="D254" s="5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48"/>
      <c r="U254" s="24"/>
      <c r="V254" s="24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</row>
    <row r="255" spans="1:46" ht="13" x14ac:dyDescent="0.15">
      <c r="A255" s="24"/>
      <c r="B255" s="24"/>
      <c r="C255" s="24"/>
      <c r="D255" s="5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48"/>
      <c r="U255" s="24"/>
      <c r="V255" s="24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</row>
    <row r="256" spans="1:46" ht="13" x14ac:dyDescent="0.15">
      <c r="A256" s="24"/>
      <c r="B256" s="24"/>
      <c r="C256" s="24"/>
      <c r="D256" s="5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48"/>
      <c r="U256" s="24"/>
      <c r="V256" s="24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</row>
    <row r="257" spans="1:46" ht="13" x14ac:dyDescent="0.15">
      <c r="A257" s="24"/>
      <c r="B257" s="24"/>
      <c r="C257" s="24"/>
      <c r="D257" s="5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48"/>
      <c r="U257" s="24"/>
      <c r="V257" s="24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</row>
    <row r="258" spans="1:46" ht="13" x14ac:dyDescent="0.15">
      <c r="A258" s="24"/>
      <c r="B258" s="24"/>
      <c r="C258" s="24"/>
      <c r="D258" s="5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48"/>
      <c r="U258" s="24"/>
      <c r="V258" s="24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</row>
    <row r="259" spans="1:46" ht="13" x14ac:dyDescent="0.15">
      <c r="A259" s="24"/>
      <c r="B259" s="24"/>
      <c r="C259" s="24"/>
      <c r="D259" s="5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48"/>
      <c r="U259" s="24"/>
      <c r="V259" s="24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</row>
    <row r="260" spans="1:46" ht="13" x14ac:dyDescent="0.15">
      <c r="A260" s="24"/>
      <c r="B260" s="24"/>
      <c r="C260" s="24"/>
      <c r="D260" s="5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48"/>
      <c r="U260" s="24"/>
      <c r="V260" s="24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</row>
    <row r="261" spans="1:46" ht="13" x14ac:dyDescent="0.15">
      <c r="A261" s="24"/>
      <c r="B261" s="24"/>
      <c r="C261" s="24"/>
      <c r="D261" s="5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48"/>
      <c r="U261" s="24"/>
      <c r="V261" s="24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</row>
    <row r="262" spans="1:46" ht="13" x14ac:dyDescent="0.15">
      <c r="A262" s="24"/>
      <c r="B262" s="24"/>
      <c r="C262" s="24"/>
      <c r="D262" s="5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48"/>
      <c r="U262" s="24"/>
      <c r="V262" s="24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</row>
    <row r="263" spans="1:46" ht="13" x14ac:dyDescent="0.15">
      <c r="A263" s="24"/>
      <c r="B263" s="24"/>
      <c r="C263" s="24"/>
      <c r="D263" s="5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48"/>
      <c r="U263" s="24"/>
      <c r="V263" s="24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</row>
    <row r="264" spans="1:46" ht="13" x14ac:dyDescent="0.15">
      <c r="A264" s="24"/>
      <c r="B264" s="24"/>
      <c r="C264" s="24"/>
      <c r="D264" s="5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48"/>
      <c r="U264" s="24"/>
      <c r="V264" s="24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</row>
    <row r="265" spans="1:46" ht="13" x14ac:dyDescent="0.15">
      <c r="A265" s="24"/>
      <c r="B265" s="24"/>
      <c r="C265" s="24"/>
      <c r="D265" s="5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48"/>
      <c r="U265" s="24"/>
      <c r="V265" s="24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</row>
    <row r="266" spans="1:46" ht="13" x14ac:dyDescent="0.15">
      <c r="A266" s="24"/>
      <c r="B266" s="24"/>
      <c r="C266" s="24"/>
      <c r="D266" s="5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48"/>
      <c r="U266" s="24"/>
      <c r="V266" s="24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</row>
    <row r="267" spans="1:46" ht="13" x14ac:dyDescent="0.15">
      <c r="A267" s="24"/>
      <c r="B267" s="24"/>
      <c r="C267" s="24"/>
      <c r="D267" s="5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48"/>
      <c r="U267" s="24"/>
      <c r="V267" s="24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</row>
    <row r="268" spans="1:46" ht="13" x14ac:dyDescent="0.15">
      <c r="A268" s="24"/>
      <c r="B268" s="24"/>
      <c r="C268" s="24"/>
      <c r="D268" s="5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48"/>
      <c r="U268" s="24"/>
      <c r="V268" s="24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</row>
    <row r="269" spans="1:46" ht="13" x14ac:dyDescent="0.15">
      <c r="A269" s="24"/>
      <c r="B269" s="24"/>
      <c r="C269" s="24"/>
      <c r="D269" s="5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48"/>
      <c r="U269" s="24"/>
      <c r="V269" s="24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</row>
    <row r="270" spans="1:46" ht="13" x14ac:dyDescent="0.15">
      <c r="A270" s="24"/>
      <c r="B270" s="24"/>
      <c r="C270" s="24"/>
      <c r="D270" s="5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48"/>
      <c r="U270" s="24"/>
      <c r="V270" s="24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</row>
    <row r="271" spans="1:46" ht="13" x14ac:dyDescent="0.15">
      <c r="A271" s="24"/>
      <c r="B271" s="24"/>
      <c r="C271" s="24"/>
      <c r="D271" s="5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48"/>
      <c r="U271" s="24"/>
      <c r="V271" s="24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</row>
    <row r="272" spans="1:46" ht="13" x14ac:dyDescent="0.15">
      <c r="A272" s="24"/>
      <c r="B272" s="24"/>
      <c r="C272" s="24"/>
      <c r="D272" s="5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48"/>
      <c r="U272" s="24"/>
      <c r="V272" s="24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</row>
    <row r="273" spans="1:46" ht="13" x14ac:dyDescent="0.15">
      <c r="A273" s="24"/>
      <c r="B273" s="24"/>
      <c r="C273" s="24"/>
      <c r="D273" s="5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48"/>
      <c r="U273" s="24"/>
      <c r="V273" s="24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</row>
    <row r="274" spans="1:46" ht="13" x14ac:dyDescent="0.15">
      <c r="A274" s="24"/>
      <c r="B274" s="24"/>
      <c r="C274" s="24"/>
      <c r="D274" s="5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48"/>
      <c r="U274" s="24"/>
      <c r="V274" s="24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</row>
    <row r="275" spans="1:46" ht="13" x14ac:dyDescent="0.15">
      <c r="A275" s="24"/>
      <c r="B275" s="24"/>
      <c r="C275" s="24"/>
      <c r="D275" s="5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48"/>
      <c r="U275" s="24"/>
      <c r="V275" s="24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</row>
    <row r="276" spans="1:46" ht="13" x14ac:dyDescent="0.15">
      <c r="A276" s="24"/>
      <c r="B276" s="24"/>
      <c r="C276" s="24"/>
      <c r="D276" s="5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48"/>
      <c r="U276" s="24"/>
      <c r="V276" s="24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</row>
    <row r="277" spans="1:46" ht="13" x14ac:dyDescent="0.15">
      <c r="A277" s="24"/>
      <c r="B277" s="24"/>
      <c r="C277" s="24"/>
      <c r="D277" s="5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48"/>
      <c r="U277" s="24"/>
      <c r="V277" s="24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</row>
    <row r="278" spans="1:46" ht="13" x14ac:dyDescent="0.15">
      <c r="A278" s="24"/>
      <c r="B278" s="24"/>
      <c r="C278" s="24"/>
      <c r="D278" s="5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48"/>
      <c r="U278" s="24"/>
      <c r="V278" s="24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</row>
    <row r="279" spans="1:46" ht="13" x14ac:dyDescent="0.15">
      <c r="A279" s="24"/>
      <c r="B279" s="24"/>
      <c r="C279" s="24"/>
      <c r="D279" s="5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48"/>
      <c r="U279" s="24"/>
      <c r="V279" s="24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</row>
    <row r="280" spans="1:46" ht="13" x14ac:dyDescent="0.15">
      <c r="A280" s="24"/>
      <c r="B280" s="24"/>
      <c r="C280" s="24"/>
      <c r="D280" s="5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48"/>
      <c r="U280" s="24"/>
      <c r="V280" s="24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</row>
    <row r="281" spans="1:46" ht="13" x14ac:dyDescent="0.15">
      <c r="A281" s="24"/>
      <c r="B281" s="24"/>
      <c r="C281" s="24"/>
      <c r="D281" s="5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48"/>
      <c r="U281" s="24"/>
      <c r="V281" s="24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</row>
    <row r="282" spans="1:46" ht="13" x14ac:dyDescent="0.15">
      <c r="A282" s="24"/>
      <c r="B282" s="24"/>
      <c r="C282" s="24"/>
      <c r="D282" s="5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48"/>
      <c r="U282" s="24"/>
      <c r="V282" s="24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</row>
    <row r="283" spans="1:46" ht="13" x14ac:dyDescent="0.15">
      <c r="A283" s="24"/>
      <c r="B283" s="24"/>
      <c r="C283" s="24"/>
      <c r="D283" s="5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48"/>
      <c r="U283" s="24"/>
      <c r="V283" s="24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</row>
    <row r="284" spans="1:46" ht="13" x14ac:dyDescent="0.15">
      <c r="A284" s="24"/>
      <c r="B284" s="24"/>
      <c r="C284" s="24"/>
      <c r="D284" s="5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48"/>
      <c r="U284" s="24"/>
      <c r="V284" s="24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</row>
    <row r="285" spans="1:46" ht="13" x14ac:dyDescent="0.15">
      <c r="A285" s="24"/>
      <c r="B285" s="24"/>
      <c r="C285" s="24"/>
      <c r="D285" s="5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48"/>
      <c r="U285" s="24"/>
      <c r="V285" s="24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</row>
    <row r="286" spans="1:46" ht="13" x14ac:dyDescent="0.15">
      <c r="A286" s="24"/>
      <c r="B286" s="24"/>
      <c r="C286" s="24"/>
      <c r="D286" s="5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48"/>
      <c r="U286" s="24"/>
      <c r="V286" s="24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</row>
    <row r="287" spans="1:46" ht="13" x14ac:dyDescent="0.15">
      <c r="A287" s="24"/>
      <c r="B287" s="24"/>
      <c r="C287" s="24"/>
      <c r="D287" s="5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48"/>
      <c r="U287" s="24"/>
      <c r="V287" s="24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</row>
    <row r="288" spans="1:46" ht="13" x14ac:dyDescent="0.15">
      <c r="A288" s="24"/>
      <c r="B288" s="24"/>
      <c r="C288" s="24"/>
      <c r="D288" s="5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48"/>
      <c r="U288" s="24"/>
      <c r="V288" s="24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</row>
    <row r="289" spans="1:46" ht="13" x14ac:dyDescent="0.15">
      <c r="A289" s="24"/>
      <c r="B289" s="24"/>
      <c r="C289" s="24"/>
      <c r="D289" s="5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48"/>
      <c r="U289" s="24"/>
      <c r="V289" s="24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</row>
    <row r="290" spans="1:46" ht="13" x14ac:dyDescent="0.15">
      <c r="A290" s="24"/>
      <c r="B290" s="24"/>
      <c r="C290" s="24"/>
      <c r="D290" s="5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48"/>
      <c r="U290" s="24"/>
      <c r="V290" s="24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</row>
    <row r="291" spans="1:46" ht="13" x14ac:dyDescent="0.15">
      <c r="A291" s="24"/>
      <c r="B291" s="24"/>
      <c r="C291" s="24"/>
      <c r="D291" s="5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48"/>
      <c r="U291" s="24"/>
      <c r="V291" s="24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</row>
    <row r="292" spans="1:46" ht="13" x14ac:dyDescent="0.15">
      <c r="A292" s="24"/>
      <c r="B292" s="24"/>
      <c r="C292" s="24"/>
      <c r="D292" s="5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48"/>
      <c r="U292" s="24"/>
      <c r="V292" s="24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</row>
    <row r="293" spans="1:46" ht="13" x14ac:dyDescent="0.15">
      <c r="A293" s="24"/>
      <c r="B293" s="24"/>
      <c r="C293" s="24"/>
      <c r="D293" s="5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48"/>
      <c r="U293" s="24"/>
      <c r="V293" s="24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</row>
    <row r="294" spans="1:46" ht="13" x14ac:dyDescent="0.15">
      <c r="A294" s="24"/>
      <c r="B294" s="24"/>
      <c r="C294" s="24"/>
      <c r="D294" s="5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48"/>
      <c r="U294" s="24"/>
      <c r="V294" s="24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</row>
    <row r="295" spans="1:46" ht="13" x14ac:dyDescent="0.15">
      <c r="A295" s="24"/>
      <c r="B295" s="24"/>
      <c r="C295" s="24"/>
      <c r="D295" s="5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48"/>
      <c r="U295" s="24"/>
      <c r="V295" s="24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</row>
    <row r="296" spans="1:46" ht="13" x14ac:dyDescent="0.15">
      <c r="A296" s="24"/>
      <c r="B296" s="24"/>
      <c r="C296" s="24"/>
      <c r="D296" s="5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48"/>
      <c r="U296" s="24"/>
      <c r="V296" s="24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</row>
    <row r="297" spans="1:46" ht="13" x14ac:dyDescent="0.15">
      <c r="A297" s="24"/>
      <c r="B297" s="24"/>
      <c r="C297" s="24"/>
      <c r="D297" s="5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48"/>
      <c r="U297" s="24"/>
      <c r="V297" s="24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</row>
    <row r="298" spans="1:46" ht="13" x14ac:dyDescent="0.15">
      <c r="A298" s="24"/>
      <c r="B298" s="24"/>
      <c r="C298" s="24"/>
      <c r="D298" s="5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48"/>
      <c r="U298" s="24"/>
      <c r="V298" s="24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</row>
    <row r="299" spans="1:46" ht="13" x14ac:dyDescent="0.15">
      <c r="A299" s="24"/>
      <c r="B299" s="24"/>
      <c r="C299" s="24"/>
      <c r="D299" s="5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48"/>
      <c r="U299" s="24"/>
      <c r="V299" s="24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</row>
    <row r="300" spans="1:46" ht="13" x14ac:dyDescent="0.15">
      <c r="A300" s="24"/>
      <c r="B300" s="24"/>
      <c r="C300" s="24"/>
      <c r="D300" s="5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48"/>
      <c r="U300" s="24"/>
      <c r="V300" s="24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</row>
    <row r="301" spans="1:46" ht="13" x14ac:dyDescent="0.15">
      <c r="A301" s="24"/>
      <c r="B301" s="24"/>
      <c r="C301" s="24"/>
      <c r="D301" s="5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48"/>
      <c r="U301" s="24"/>
      <c r="V301" s="24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</row>
    <row r="302" spans="1:46" ht="13" x14ac:dyDescent="0.15">
      <c r="A302" s="24"/>
      <c r="B302" s="24"/>
      <c r="C302" s="24"/>
      <c r="D302" s="5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48"/>
      <c r="U302" s="24"/>
      <c r="V302" s="24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</row>
    <row r="303" spans="1:46" ht="13" x14ac:dyDescent="0.15">
      <c r="A303" s="24"/>
      <c r="B303" s="24"/>
      <c r="C303" s="24"/>
      <c r="D303" s="5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48"/>
      <c r="U303" s="24"/>
      <c r="V303" s="24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</row>
    <row r="304" spans="1:46" ht="13" x14ac:dyDescent="0.15">
      <c r="A304" s="24"/>
      <c r="B304" s="24"/>
      <c r="C304" s="24"/>
      <c r="D304" s="5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48"/>
      <c r="U304" s="24"/>
      <c r="V304" s="24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</row>
    <row r="305" spans="1:46" ht="13" x14ac:dyDescent="0.15">
      <c r="A305" s="24"/>
      <c r="B305" s="24"/>
      <c r="C305" s="24"/>
      <c r="D305" s="5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48"/>
      <c r="U305" s="24"/>
      <c r="V305" s="24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</row>
    <row r="306" spans="1:46" ht="13" x14ac:dyDescent="0.15">
      <c r="A306" s="24"/>
      <c r="B306" s="24"/>
      <c r="C306" s="24"/>
      <c r="D306" s="5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48"/>
      <c r="U306" s="24"/>
      <c r="V306" s="24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</row>
    <row r="307" spans="1:46" ht="13" x14ac:dyDescent="0.15">
      <c r="A307" s="24"/>
      <c r="B307" s="24"/>
      <c r="C307" s="24"/>
      <c r="D307" s="5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48"/>
      <c r="U307" s="24"/>
      <c r="V307" s="24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</row>
    <row r="308" spans="1:46" ht="13" x14ac:dyDescent="0.15">
      <c r="A308" s="24"/>
      <c r="B308" s="24"/>
      <c r="C308" s="24"/>
      <c r="D308" s="5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48"/>
      <c r="U308" s="24"/>
      <c r="V308" s="24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</row>
    <row r="309" spans="1:46" ht="13" x14ac:dyDescent="0.15">
      <c r="A309" s="24"/>
      <c r="B309" s="24"/>
      <c r="C309" s="24"/>
      <c r="D309" s="5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48"/>
      <c r="U309" s="24"/>
      <c r="V309" s="24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</row>
    <row r="310" spans="1:46" ht="13" x14ac:dyDescent="0.15">
      <c r="A310" s="24"/>
      <c r="B310" s="24"/>
      <c r="C310" s="24"/>
      <c r="D310" s="5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48"/>
      <c r="U310" s="24"/>
      <c r="V310" s="24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</row>
    <row r="311" spans="1:46" ht="13" x14ac:dyDescent="0.15">
      <c r="A311" s="24"/>
      <c r="B311" s="24"/>
      <c r="C311" s="24"/>
      <c r="D311" s="5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48"/>
      <c r="U311" s="24"/>
      <c r="V311" s="24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</row>
    <row r="312" spans="1:46" ht="13" x14ac:dyDescent="0.15">
      <c r="A312" s="24"/>
      <c r="B312" s="24"/>
      <c r="C312" s="24"/>
      <c r="D312" s="5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48"/>
      <c r="U312" s="24"/>
      <c r="V312" s="24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</row>
    <row r="313" spans="1:46" ht="13" x14ac:dyDescent="0.15">
      <c r="A313" s="24"/>
      <c r="B313" s="24"/>
      <c r="C313" s="24"/>
      <c r="D313" s="5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48"/>
      <c r="U313" s="24"/>
      <c r="V313" s="24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</row>
    <row r="314" spans="1:46" ht="13" x14ac:dyDescent="0.15">
      <c r="A314" s="24"/>
      <c r="B314" s="24"/>
      <c r="C314" s="24"/>
      <c r="D314" s="5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48"/>
      <c r="U314" s="24"/>
      <c r="V314" s="24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</row>
    <row r="315" spans="1:46" ht="13" x14ac:dyDescent="0.15">
      <c r="A315" s="24"/>
      <c r="B315" s="24"/>
      <c r="C315" s="24"/>
      <c r="D315" s="5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48"/>
      <c r="U315" s="24"/>
      <c r="V315" s="24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</row>
    <row r="316" spans="1:46" ht="13" x14ac:dyDescent="0.15">
      <c r="A316" s="24"/>
      <c r="B316" s="24"/>
      <c r="C316" s="24"/>
      <c r="D316" s="5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48"/>
      <c r="U316" s="24"/>
      <c r="V316" s="24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</row>
    <row r="317" spans="1:46" ht="13" x14ac:dyDescent="0.15">
      <c r="A317" s="24"/>
      <c r="B317" s="24"/>
      <c r="C317" s="24"/>
      <c r="D317" s="5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48"/>
      <c r="U317" s="24"/>
      <c r="V317" s="24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</row>
    <row r="318" spans="1:46" ht="13" x14ac:dyDescent="0.15">
      <c r="A318" s="24"/>
      <c r="B318" s="24"/>
      <c r="C318" s="24"/>
      <c r="D318" s="5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48"/>
      <c r="U318" s="24"/>
      <c r="V318" s="24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</row>
    <row r="319" spans="1:46" ht="13" x14ac:dyDescent="0.15">
      <c r="A319" s="24"/>
      <c r="B319" s="24"/>
      <c r="C319" s="24"/>
      <c r="D319" s="5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48"/>
      <c r="U319" s="24"/>
      <c r="V319" s="24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</row>
    <row r="320" spans="1:46" ht="13" x14ac:dyDescent="0.15">
      <c r="A320" s="24"/>
      <c r="B320" s="24"/>
      <c r="C320" s="24"/>
      <c r="D320" s="5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48"/>
      <c r="U320" s="24"/>
      <c r="V320" s="24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</row>
    <row r="321" spans="1:46" ht="13" x14ac:dyDescent="0.15">
      <c r="A321" s="24"/>
      <c r="B321" s="24"/>
      <c r="C321" s="24"/>
      <c r="D321" s="5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48"/>
      <c r="U321" s="24"/>
      <c r="V321" s="24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</row>
    <row r="322" spans="1:46" ht="13" x14ac:dyDescent="0.15">
      <c r="A322" s="24"/>
      <c r="B322" s="24"/>
      <c r="C322" s="24"/>
      <c r="D322" s="5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48"/>
      <c r="U322" s="24"/>
      <c r="V322" s="24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</row>
    <row r="323" spans="1:46" ht="13" x14ac:dyDescent="0.15">
      <c r="A323" s="24"/>
      <c r="B323" s="24"/>
      <c r="C323" s="24"/>
      <c r="D323" s="5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48"/>
      <c r="U323" s="24"/>
      <c r="V323" s="24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</row>
    <row r="324" spans="1:46" ht="13" x14ac:dyDescent="0.15">
      <c r="A324" s="24"/>
      <c r="B324" s="24"/>
      <c r="C324" s="24"/>
      <c r="D324" s="5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48"/>
      <c r="U324" s="24"/>
      <c r="V324" s="24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</row>
    <row r="325" spans="1:46" ht="13" x14ac:dyDescent="0.15">
      <c r="A325" s="24"/>
      <c r="B325" s="24"/>
      <c r="C325" s="24"/>
      <c r="D325" s="5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48"/>
      <c r="U325" s="24"/>
      <c r="V325" s="24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</row>
    <row r="326" spans="1:46" ht="13" x14ac:dyDescent="0.15">
      <c r="A326" s="24"/>
      <c r="B326" s="24"/>
      <c r="C326" s="24"/>
      <c r="D326" s="5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48"/>
      <c r="U326" s="24"/>
      <c r="V326" s="24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</row>
    <row r="327" spans="1:46" ht="13" x14ac:dyDescent="0.15">
      <c r="A327" s="24"/>
      <c r="B327" s="24"/>
      <c r="C327" s="24"/>
      <c r="D327" s="5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48"/>
      <c r="U327" s="24"/>
      <c r="V327" s="24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</row>
    <row r="328" spans="1:46" ht="13" x14ac:dyDescent="0.15">
      <c r="A328" s="24"/>
      <c r="B328" s="24"/>
      <c r="C328" s="24"/>
      <c r="D328" s="5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48"/>
      <c r="U328" s="24"/>
      <c r="V328" s="24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</row>
    <row r="329" spans="1:46" ht="13" x14ac:dyDescent="0.15">
      <c r="A329" s="24"/>
      <c r="B329" s="24"/>
      <c r="C329" s="24"/>
      <c r="D329" s="5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48"/>
      <c r="U329" s="24"/>
      <c r="V329" s="24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</row>
    <row r="330" spans="1:46" ht="13" x14ac:dyDescent="0.15">
      <c r="A330" s="24"/>
      <c r="B330" s="24"/>
      <c r="C330" s="24"/>
      <c r="D330" s="5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48"/>
      <c r="U330" s="24"/>
      <c r="V330" s="24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</row>
    <row r="331" spans="1:46" ht="13" x14ac:dyDescent="0.15">
      <c r="A331" s="24"/>
      <c r="B331" s="24"/>
      <c r="C331" s="24"/>
      <c r="D331" s="5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48"/>
      <c r="U331" s="24"/>
      <c r="V331" s="24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</row>
    <row r="332" spans="1:46" ht="13" x14ac:dyDescent="0.15">
      <c r="A332" s="24"/>
      <c r="B332" s="24"/>
      <c r="C332" s="24"/>
      <c r="D332" s="5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48"/>
      <c r="U332" s="24"/>
      <c r="V332" s="24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</row>
    <row r="333" spans="1:46" ht="13" x14ac:dyDescent="0.15">
      <c r="A333" s="24"/>
      <c r="B333" s="24"/>
      <c r="C333" s="24"/>
      <c r="D333" s="5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48"/>
      <c r="U333" s="24"/>
      <c r="V333" s="24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</row>
    <row r="334" spans="1:46" ht="13" x14ac:dyDescent="0.15">
      <c r="A334" s="24"/>
      <c r="B334" s="24"/>
      <c r="C334" s="24"/>
      <c r="D334" s="5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48"/>
      <c r="U334" s="24"/>
      <c r="V334" s="24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</row>
    <row r="335" spans="1:46" ht="13" x14ac:dyDescent="0.15">
      <c r="A335" s="24"/>
      <c r="B335" s="24"/>
      <c r="C335" s="24"/>
      <c r="D335" s="5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48"/>
      <c r="U335" s="24"/>
      <c r="V335" s="24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</row>
    <row r="336" spans="1:46" ht="13" x14ac:dyDescent="0.15">
      <c r="A336" s="24"/>
      <c r="B336" s="24"/>
      <c r="C336" s="24"/>
      <c r="D336" s="5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48"/>
      <c r="U336" s="24"/>
      <c r="V336" s="24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</row>
    <row r="337" spans="1:46" ht="13" x14ac:dyDescent="0.15">
      <c r="A337" s="24"/>
      <c r="B337" s="24"/>
      <c r="C337" s="24"/>
      <c r="D337" s="5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48"/>
      <c r="U337" s="24"/>
      <c r="V337" s="24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</row>
    <row r="338" spans="1:46" ht="13" x14ac:dyDescent="0.15">
      <c r="A338" s="24"/>
      <c r="B338" s="24"/>
      <c r="C338" s="24"/>
      <c r="D338" s="5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48"/>
      <c r="U338" s="24"/>
      <c r="V338" s="24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</row>
    <row r="339" spans="1:46" ht="13" x14ac:dyDescent="0.15">
      <c r="A339" s="24"/>
      <c r="B339" s="24"/>
      <c r="C339" s="24"/>
      <c r="D339" s="5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48"/>
      <c r="U339" s="24"/>
      <c r="V339" s="24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</row>
    <row r="340" spans="1:46" ht="13" x14ac:dyDescent="0.15">
      <c r="A340" s="24"/>
      <c r="B340" s="24"/>
      <c r="C340" s="24"/>
      <c r="D340" s="5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48"/>
      <c r="U340" s="24"/>
      <c r="V340" s="24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</row>
    <row r="341" spans="1:46" ht="13" x14ac:dyDescent="0.15">
      <c r="A341" s="24"/>
      <c r="B341" s="24"/>
      <c r="C341" s="24"/>
      <c r="D341" s="5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48"/>
      <c r="U341" s="24"/>
      <c r="V341" s="24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</row>
    <row r="342" spans="1:46" ht="13" x14ac:dyDescent="0.15">
      <c r="A342" s="24"/>
      <c r="B342" s="24"/>
      <c r="C342" s="24"/>
      <c r="D342" s="5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48"/>
      <c r="U342" s="24"/>
      <c r="V342" s="24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</row>
    <row r="343" spans="1:46" ht="13" x14ac:dyDescent="0.15">
      <c r="A343" s="24"/>
      <c r="B343" s="24"/>
      <c r="C343" s="24"/>
      <c r="D343" s="5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48"/>
      <c r="U343" s="24"/>
      <c r="V343" s="24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</row>
    <row r="344" spans="1:46" ht="13" x14ac:dyDescent="0.15">
      <c r="A344" s="24"/>
      <c r="B344" s="24"/>
      <c r="C344" s="24"/>
      <c r="D344" s="5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48"/>
      <c r="U344" s="24"/>
      <c r="V344" s="24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</row>
    <row r="345" spans="1:46" ht="13" x14ac:dyDescent="0.15">
      <c r="A345" s="24"/>
      <c r="B345" s="24"/>
      <c r="C345" s="24"/>
      <c r="D345" s="5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48"/>
      <c r="U345" s="24"/>
      <c r="V345" s="24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</row>
    <row r="346" spans="1:46" ht="13" x14ac:dyDescent="0.15">
      <c r="A346" s="24"/>
      <c r="B346" s="24"/>
      <c r="C346" s="24"/>
      <c r="D346" s="5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48"/>
      <c r="U346" s="24"/>
      <c r="V346" s="24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</row>
    <row r="347" spans="1:46" ht="13" x14ac:dyDescent="0.15">
      <c r="A347" s="24"/>
      <c r="B347" s="24"/>
      <c r="C347" s="24"/>
      <c r="D347" s="5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48"/>
      <c r="U347" s="24"/>
      <c r="V347" s="24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</row>
    <row r="348" spans="1:46" ht="13" x14ac:dyDescent="0.15">
      <c r="A348" s="24"/>
      <c r="B348" s="24"/>
      <c r="C348" s="24"/>
      <c r="D348" s="5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48"/>
      <c r="U348" s="24"/>
      <c r="V348" s="24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</row>
    <row r="349" spans="1:46" ht="13" x14ac:dyDescent="0.15">
      <c r="A349" s="24"/>
      <c r="B349" s="24"/>
      <c r="C349" s="24"/>
      <c r="D349" s="5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48"/>
      <c r="U349" s="24"/>
      <c r="V349" s="24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</row>
    <row r="350" spans="1:46" ht="13" x14ac:dyDescent="0.15">
      <c r="A350" s="24"/>
      <c r="B350" s="24"/>
      <c r="C350" s="24"/>
      <c r="D350" s="5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48"/>
      <c r="U350" s="24"/>
      <c r="V350" s="24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</row>
    <row r="351" spans="1:46" ht="13" x14ac:dyDescent="0.15">
      <c r="A351" s="24"/>
      <c r="B351" s="24"/>
      <c r="C351" s="24"/>
      <c r="D351" s="5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48"/>
      <c r="U351" s="24"/>
      <c r="V351" s="24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</row>
    <row r="352" spans="1:46" ht="13" x14ac:dyDescent="0.15">
      <c r="A352" s="24"/>
      <c r="B352" s="24"/>
      <c r="C352" s="24"/>
      <c r="D352" s="5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48"/>
      <c r="U352" s="24"/>
      <c r="V352" s="24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</row>
    <row r="353" spans="1:46" ht="13" x14ac:dyDescent="0.15">
      <c r="A353" s="24"/>
      <c r="B353" s="24"/>
      <c r="C353" s="24"/>
      <c r="D353" s="5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48"/>
      <c r="U353" s="24"/>
      <c r="V353" s="24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</row>
    <row r="354" spans="1:46" ht="13" x14ac:dyDescent="0.15">
      <c r="A354" s="24"/>
      <c r="B354" s="24"/>
      <c r="C354" s="24"/>
      <c r="D354" s="5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48"/>
      <c r="U354" s="24"/>
      <c r="V354" s="24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</row>
    <row r="355" spans="1:46" ht="13" x14ac:dyDescent="0.15">
      <c r="A355" s="24"/>
      <c r="B355" s="24"/>
      <c r="C355" s="24"/>
      <c r="D355" s="5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48"/>
      <c r="U355" s="24"/>
      <c r="V355" s="24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</row>
    <row r="356" spans="1:46" ht="13" x14ac:dyDescent="0.15">
      <c r="A356" s="24"/>
      <c r="B356" s="24"/>
      <c r="C356" s="24"/>
      <c r="D356" s="5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48"/>
      <c r="U356" s="24"/>
      <c r="V356" s="24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</row>
    <row r="357" spans="1:46" ht="13" x14ac:dyDescent="0.15">
      <c r="A357" s="24"/>
      <c r="B357" s="24"/>
      <c r="C357" s="24"/>
      <c r="D357" s="5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48"/>
      <c r="U357" s="24"/>
      <c r="V357" s="24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</row>
    <row r="358" spans="1:46" ht="13" x14ac:dyDescent="0.15">
      <c r="A358" s="24"/>
      <c r="B358" s="24"/>
      <c r="C358" s="24"/>
      <c r="D358" s="5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48"/>
      <c r="U358" s="24"/>
      <c r="V358" s="24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</row>
    <row r="359" spans="1:46" ht="13" x14ac:dyDescent="0.15">
      <c r="A359" s="24"/>
      <c r="B359" s="24"/>
      <c r="C359" s="24"/>
      <c r="D359" s="5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48"/>
      <c r="U359" s="24"/>
      <c r="V359" s="24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</row>
    <row r="360" spans="1:46" ht="13" x14ac:dyDescent="0.15">
      <c r="A360" s="24"/>
      <c r="B360" s="24"/>
      <c r="C360" s="24"/>
      <c r="D360" s="5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48"/>
      <c r="U360" s="24"/>
      <c r="V360" s="24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</row>
    <row r="361" spans="1:46" ht="13" x14ac:dyDescent="0.15">
      <c r="A361" s="24"/>
      <c r="B361" s="24"/>
      <c r="C361" s="24"/>
      <c r="D361" s="5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48"/>
      <c r="U361" s="24"/>
      <c r="V361" s="24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</row>
    <row r="362" spans="1:46" ht="13" x14ac:dyDescent="0.15">
      <c r="A362" s="24"/>
      <c r="B362" s="24"/>
      <c r="C362" s="24"/>
      <c r="D362" s="5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48"/>
      <c r="U362" s="24"/>
      <c r="V362" s="24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</row>
    <row r="363" spans="1:46" ht="13" x14ac:dyDescent="0.15">
      <c r="A363" s="24"/>
      <c r="B363" s="24"/>
      <c r="C363" s="24"/>
      <c r="D363" s="5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48"/>
      <c r="U363" s="24"/>
      <c r="V363" s="24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</row>
    <row r="364" spans="1:46" ht="13" x14ac:dyDescent="0.15">
      <c r="A364" s="24"/>
      <c r="B364" s="24"/>
      <c r="C364" s="24"/>
      <c r="D364" s="5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48"/>
      <c r="U364" s="24"/>
      <c r="V364" s="24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</row>
    <row r="365" spans="1:46" ht="13" x14ac:dyDescent="0.15">
      <c r="A365" s="24"/>
      <c r="B365" s="24"/>
      <c r="C365" s="24"/>
      <c r="D365" s="5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48"/>
      <c r="U365" s="24"/>
      <c r="V365" s="24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</row>
    <row r="366" spans="1:46" ht="13" x14ac:dyDescent="0.15">
      <c r="A366" s="24"/>
      <c r="B366" s="24"/>
      <c r="C366" s="24"/>
      <c r="D366" s="5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48"/>
      <c r="U366" s="24"/>
      <c r="V366" s="24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</row>
    <row r="367" spans="1:46" ht="13" x14ac:dyDescent="0.15">
      <c r="A367" s="24"/>
      <c r="B367" s="24"/>
      <c r="C367" s="24"/>
      <c r="D367" s="5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48"/>
      <c r="U367" s="24"/>
      <c r="V367" s="24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</row>
    <row r="368" spans="1:46" ht="13" x14ac:dyDescent="0.15">
      <c r="A368" s="24"/>
      <c r="B368" s="24"/>
      <c r="C368" s="24"/>
      <c r="D368" s="5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48"/>
      <c r="U368" s="24"/>
      <c r="V368" s="24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</row>
    <row r="369" spans="1:46" ht="13" x14ac:dyDescent="0.15">
      <c r="A369" s="24"/>
      <c r="B369" s="24"/>
      <c r="C369" s="24"/>
      <c r="D369" s="5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48"/>
      <c r="U369" s="24"/>
      <c r="V369" s="24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</row>
    <row r="370" spans="1:46" ht="13" x14ac:dyDescent="0.15">
      <c r="A370" s="24"/>
      <c r="B370" s="24"/>
      <c r="C370" s="24"/>
      <c r="D370" s="5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48"/>
      <c r="U370" s="24"/>
      <c r="V370" s="24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</row>
    <row r="371" spans="1:46" ht="13" x14ac:dyDescent="0.15">
      <c r="A371" s="24"/>
      <c r="B371" s="24"/>
      <c r="C371" s="24"/>
      <c r="D371" s="5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48"/>
      <c r="U371" s="24"/>
      <c r="V371" s="24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</row>
    <row r="372" spans="1:46" ht="13" x14ac:dyDescent="0.15">
      <c r="A372" s="24"/>
      <c r="B372" s="24"/>
      <c r="C372" s="24"/>
      <c r="D372" s="5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48"/>
      <c r="U372" s="24"/>
      <c r="V372" s="24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</row>
    <row r="373" spans="1:46" ht="13" x14ac:dyDescent="0.15">
      <c r="A373" s="24"/>
      <c r="B373" s="24"/>
      <c r="C373" s="24"/>
      <c r="D373" s="5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48"/>
      <c r="U373" s="24"/>
      <c r="V373" s="24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</row>
    <row r="374" spans="1:46" ht="13" x14ac:dyDescent="0.15">
      <c r="A374" s="24"/>
      <c r="B374" s="24"/>
      <c r="C374" s="24"/>
      <c r="D374" s="5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48"/>
      <c r="U374" s="24"/>
      <c r="V374" s="24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</row>
    <row r="375" spans="1:46" ht="13" x14ac:dyDescent="0.15">
      <c r="A375" s="24"/>
      <c r="B375" s="24"/>
      <c r="C375" s="24"/>
      <c r="D375" s="5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48"/>
      <c r="U375" s="24"/>
      <c r="V375" s="24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</row>
    <row r="376" spans="1:46" ht="13" x14ac:dyDescent="0.15">
      <c r="A376" s="24"/>
      <c r="B376" s="24"/>
      <c r="C376" s="24"/>
      <c r="D376" s="5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48"/>
      <c r="U376" s="24"/>
      <c r="V376" s="24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</row>
    <row r="377" spans="1:46" ht="13" x14ac:dyDescent="0.15">
      <c r="A377" s="24"/>
      <c r="B377" s="24"/>
      <c r="C377" s="24"/>
      <c r="D377" s="5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48"/>
      <c r="U377" s="24"/>
      <c r="V377" s="24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</row>
    <row r="378" spans="1:46" ht="13" x14ac:dyDescent="0.15">
      <c r="A378" s="24"/>
      <c r="B378" s="24"/>
      <c r="C378" s="24"/>
      <c r="D378" s="5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48"/>
      <c r="U378" s="24"/>
      <c r="V378" s="24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</row>
    <row r="379" spans="1:46" ht="13" x14ac:dyDescent="0.15">
      <c r="A379" s="24"/>
      <c r="B379" s="24"/>
      <c r="C379" s="24"/>
      <c r="D379" s="5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48"/>
      <c r="U379" s="24"/>
      <c r="V379" s="24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</row>
    <row r="380" spans="1:46" ht="13" x14ac:dyDescent="0.15">
      <c r="A380" s="24"/>
      <c r="B380" s="24"/>
      <c r="C380" s="24"/>
      <c r="D380" s="5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48"/>
      <c r="U380" s="24"/>
      <c r="V380" s="24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</row>
    <row r="381" spans="1:46" ht="13" x14ac:dyDescent="0.15">
      <c r="A381" s="24"/>
      <c r="B381" s="24"/>
      <c r="C381" s="24"/>
      <c r="D381" s="5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48"/>
      <c r="U381" s="24"/>
      <c r="V381" s="24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</row>
    <row r="382" spans="1:46" ht="13" x14ac:dyDescent="0.15">
      <c r="A382" s="24"/>
      <c r="B382" s="24"/>
      <c r="C382" s="24"/>
      <c r="D382" s="5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48"/>
      <c r="U382" s="24"/>
      <c r="V382" s="24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</row>
    <row r="383" spans="1:46" ht="13" x14ac:dyDescent="0.15">
      <c r="A383" s="24"/>
      <c r="B383" s="24"/>
      <c r="C383" s="24"/>
      <c r="D383" s="5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48"/>
      <c r="U383" s="24"/>
      <c r="V383" s="24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</row>
    <row r="384" spans="1:46" ht="13" x14ac:dyDescent="0.15">
      <c r="A384" s="24"/>
      <c r="B384" s="24"/>
      <c r="C384" s="24"/>
      <c r="D384" s="5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48"/>
      <c r="U384" s="24"/>
      <c r="V384" s="24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</row>
    <row r="385" spans="1:46" ht="13" x14ac:dyDescent="0.15">
      <c r="A385" s="24"/>
      <c r="B385" s="24"/>
      <c r="C385" s="24"/>
      <c r="D385" s="5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48"/>
      <c r="U385" s="24"/>
      <c r="V385" s="24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</row>
    <row r="386" spans="1:46" ht="13" x14ac:dyDescent="0.15">
      <c r="A386" s="24"/>
      <c r="B386" s="24"/>
      <c r="C386" s="24"/>
      <c r="D386" s="5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48"/>
      <c r="U386" s="24"/>
      <c r="V386" s="24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</row>
    <row r="387" spans="1:46" ht="13" x14ac:dyDescent="0.15">
      <c r="A387" s="24"/>
      <c r="B387" s="24"/>
      <c r="C387" s="24"/>
      <c r="D387" s="5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48"/>
      <c r="U387" s="24"/>
      <c r="V387" s="24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</row>
    <row r="388" spans="1:46" ht="13" x14ac:dyDescent="0.15">
      <c r="A388" s="24"/>
      <c r="B388" s="24"/>
      <c r="C388" s="24"/>
      <c r="D388" s="5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48"/>
      <c r="U388" s="24"/>
      <c r="V388" s="24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</row>
    <row r="389" spans="1:46" ht="13" x14ac:dyDescent="0.15">
      <c r="A389" s="24"/>
      <c r="B389" s="24"/>
      <c r="C389" s="24"/>
      <c r="D389" s="5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48"/>
      <c r="U389" s="24"/>
      <c r="V389" s="24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</row>
    <row r="390" spans="1:46" ht="13" x14ac:dyDescent="0.15">
      <c r="A390" s="24"/>
      <c r="B390" s="24"/>
      <c r="C390" s="24"/>
      <c r="D390" s="5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48"/>
      <c r="U390" s="24"/>
      <c r="V390" s="24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</row>
    <row r="391" spans="1:46" ht="13" x14ac:dyDescent="0.15">
      <c r="A391" s="24"/>
      <c r="B391" s="24"/>
      <c r="C391" s="24"/>
      <c r="D391" s="5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48"/>
      <c r="U391" s="24"/>
      <c r="V391" s="24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</row>
    <row r="392" spans="1:46" ht="13" x14ac:dyDescent="0.15">
      <c r="A392" s="24"/>
      <c r="B392" s="24"/>
      <c r="C392" s="24"/>
      <c r="D392" s="5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48"/>
      <c r="U392" s="24"/>
      <c r="V392" s="24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</row>
    <row r="393" spans="1:46" ht="13" x14ac:dyDescent="0.15">
      <c r="A393" s="24"/>
      <c r="B393" s="24"/>
      <c r="C393" s="24"/>
      <c r="D393" s="5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48"/>
      <c r="U393" s="24"/>
      <c r="V393" s="24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</row>
    <row r="394" spans="1:46" ht="13" x14ac:dyDescent="0.15">
      <c r="A394" s="24"/>
      <c r="B394" s="24"/>
      <c r="C394" s="24"/>
      <c r="D394" s="5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48"/>
      <c r="U394" s="24"/>
      <c r="V394" s="24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</row>
    <row r="395" spans="1:46" ht="13" x14ac:dyDescent="0.15">
      <c r="A395" s="24"/>
      <c r="B395" s="24"/>
      <c r="C395" s="24"/>
      <c r="D395" s="5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48"/>
      <c r="U395" s="24"/>
      <c r="V395" s="24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</row>
    <row r="396" spans="1:46" ht="13" x14ac:dyDescent="0.15">
      <c r="A396" s="24"/>
      <c r="B396" s="24"/>
      <c r="C396" s="24"/>
      <c r="D396" s="5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48"/>
      <c r="U396" s="24"/>
      <c r="V396" s="24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</row>
    <row r="397" spans="1:46" ht="13" x14ac:dyDescent="0.15">
      <c r="A397" s="24"/>
      <c r="B397" s="24"/>
      <c r="C397" s="24"/>
      <c r="D397" s="5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48"/>
      <c r="U397" s="24"/>
      <c r="V397" s="24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</row>
    <row r="398" spans="1:46" ht="13" x14ac:dyDescent="0.15">
      <c r="A398" s="24"/>
      <c r="B398" s="24"/>
      <c r="C398" s="24"/>
      <c r="D398" s="5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48"/>
      <c r="U398" s="24"/>
      <c r="V398" s="24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</row>
    <row r="399" spans="1:46" ht="13" x14ac:dyDescent="0.15">
      <c r="A399" s="24"/>
      <c r="B399" s="24"/>
      <c r="C399" s="24"/>
      <c r="D399" s="5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48"/>
      <c r="U399" s="24"/>
      <c r="V399" s="24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</row>
    <row r="400" spans="1:46" ht="13" x14ac:dyDescent="0.15">
      <c r="A400" s="24"/>
      <c r="B400" s="24"/>
      <c r="C400" s="24"/>
      <c r="D400" s="5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48"/>
      <c r="U400" s="24"/>
      <c r="V400" s="24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</row>
    <row r="401" spans="1:46" ht="13" x14ac:dyDescent="0.15">
      <c r="A401" s="24"/>
      <c r="B401" s="24"/>
      <c r="C401" s="24"/>
      <c r="D401" s="5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48"/>
      <c r="U401" s="24"/>
      <c r="V401" s="24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</row>
    <row r="402" spans="1:46" ht="13" x14ac:dyDescent="0.15">
      <c r="A402" s="24"/>
      <c r="B402" s="24"/>
      <c r="C402" s="24"/>
      <c r="D402" s="5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48"/>
      <c r="U402" s="24"/>
      <c r="V402" s="24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</row>
    <row r="403" spans="1:46" ht="13" x14ac:dyDescent="0.15">
      <c r="A403" s="24"/>
      <c r="B403" s="24"/>
      <c r="C403" s="24"/>
      <c r="D403" s="5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48"/>
      <c r="U403" s="24"/>
      <c r="V403" s="24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</row>
    <row r="404" spans="1:46" ht="13" x14ac:dyDescent="0.15">
      <c r="A404" s="24"/>
      <c r="B404" s="24"/>
      <c r="C404" s="24"/>
      <c r="D404" s="5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48"/>
      <c r="U404" s="24"/>
      <c r="V404" s="24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</row>
    <row r="405" spans="1:46" ht="13" x14ac:dyDescent="0.15">
      <c r="A405" s="24"/>
      <c r="B405" s="24"/>
      <c r="C405" s="24"/>
      <c r="D405" s="5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48"/>
      <c r="U405" s="24"/>
      <c r="V405" s="24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</row>
    <row r="406" spans="1:46" ht="13" x14ac:dyDescent="0.15">
      <c r="A406" s="24"/>
      <c r="B406" s="24"/>
      <c r="C406" s="24"/>
      <c r="D406" s="5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48"/>
      <c r="U406" s="24"/>
      <c r="V406" s="24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</row>
    <row r="407" spans="1:46" ht="13" x14ac:dyDescent="0.15">
      <c r="A407" s="24"/>
      <c r="B407" s="24"/>
      <c r="C407" s="24"/>
      <c r="D407" s="5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48"/>
      <c r="U407" s="24"/>
      <c r="V407" s="24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</row>
    <row r="408" spans="1:46" ht="13" x14ac:dyDescent="0.15">
      <c r="A408" s="24"/>
      <c r="B408" s="24"/>
      <c r="C408" s="24"/>
      <c r="D408" s="5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48"/>
      <c r="U408" s="24"/>
      <c r="V408" s="24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</row>
    <row r="409" spans="1:46" ht="13" x14ac:dyDescent="0.15">
      <c r="A409" s="24"/>
      <c r="B409" s="24"/>
      <c r="C409" s="24"/>
      <c r="D409" s="5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48"/>
      <c r="U409" s="24"/>
      <c r="V409" s="24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</row>
    <row r="410" spans="1:46" ht="13" x14ac:dyDescent="0.15">
      <c r="A410" s="24"/>
      <c r="B410" s="24"/>
      <c r="C410" s="24"/>
      <c r="D410" s="5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48"/>
      <c r="U410" s="24"/>
      <c r="V410" s="24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</row>
    <row r="411" spans="1:46" ht="13" x14ac:dyDescent="0.15">
      <c r="A411" s="24"/>
      <c r="B411" s="24"/>
      <c r="C411" s="24"/>
      <c r="D411" s="5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48"/>
      <c r="U411" s="24"/>
      <c r="V411" s="24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</row>
    <row r="412" spans="1:46" ht="13" x14ac:dyDescent="0.15">
      <c r="A412" s="24"/>
      <c r="B412" s="24"/>
      <c r="C412" s="24"/>
      <c r="D412" s="5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48"/>
      <c r="U412" s="24"/>
      <c r="V412" s="24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</row>
    <row r="413" spans="1:46" ht="13" x14ac:dyDescent="0.15">
      <c r="A413" s="24"/>
      <c r="B413" s="24"/>
      <c r="C413" s="24"/>
      <c r="D413" s="5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48"/>
      <c r="U413" s="24"/>
      <c r="V413" s="24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</row>
    <row r="414" spans="1:46" ht="13" x14ac:dyDescent="0.15">
      <c r="A414" s="24"/>
      <c r="B414" s="24"/>
      <c r="C414" s="24"/>
      <c r="D414" s="5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48"/>
      <c r="U414" s="24"/>
      <c r="V414" s="24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</row>
    <row r="415" spans="1:46" ht="13" x14ac:dyDescent="0.15">
      <c r="A415" s="24"/>
      <c r="B415" s="24"/>
      <c r="C415" s="24"/>
      <c r="D415" s="5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48"/>
      <c r="U415" s="24"/>
      <c r="V415" s="24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</row>
    <row r="416" spans="1:46" ht="13" x14ac:dyDescent="0.15">
      <c r="A416" s="24"/>
      <c r="B416" s="24"/>
      <c r="C416" s="24"/>
      <c r="D416" s="5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48"/>
      <c r="U416" s="24"/>
      <c r="V416" s="24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</row>
    <row r="417" spans="1:46" ht="13" x14ac:dyDescent="0.15">
      <c r="A417" s="24"/>
      <c r="B417" s="24"/>
      <c r="C417" s="24"/>
      <c r="D417" s="5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48"/>
      <c r="U417" s="24"/>
      <c r="V417" s="24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</row>
    <row r="418" spans="1:46" ht="13" x14ac:dyDescent="0.15">
      <c r="A418" s="24"/>
      <c r="B418" s="24"/>
      <c r="C418" s="24"/>
      <c r="D418" s="5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48"/>
      <c r="U418" s="24"/>
      <c r="V418" s="24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</row>
    <row r="419" spans="1:46" ht="13" x14ac:dyDescent="0.15">
      <c r="A419" s="24"/>
      <c r="B419" s="24"/>
      <c r="C419" s="24"/>
      <c r="D419" s="5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48"/>
      <c r="U419" s="24"/>
      <c r="V419" s="24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</row>
    <row r="420" spans="1:46" ht="13" x14ac:dyDescent="0.15">
      <c r="A420" s="24"/>
      <c r="B420" s="24"/>
      <c r="C420" s="24"/>
      <c r="D420" s="5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48"/>
      <c r="U420" s="24"/>
      <c r="V420" s="24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</row>
    <row r="421" spans="1:46" ht="13" x14ac:dyDescent="0.15">
      <c r="A421" s="24"/>
      <c r="B421" s="24"/>
      <c r="C421" s="24"/>
      <c r="D421" s="5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48"/>
      <c r="U421" s="24"/>
      <c r="V421" s="24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</row>
    <row r="422" spans="1:46" ht="13" x14ac:dyDescent="0.15">
      <c r="A422" s="24"/>
      <c r="B422" s="24"/>
      <c r="C422" s="24"/>
      <c r="D422" s="5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48"/>
      <c r="U422" s="24"/>
      <c r="V422" s="24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</row>
    <row r="423" spans="1:46" ht="13" x14ac:dyDescent="0.15">
      <c r="A423" s="24"/>
      <c r="B423" s="24"/>
      <c r="C423" s="24"/>
      <c r="D423" s="5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48"/>
      <c r="U423" s="24"/>
      <c r="V423" s="24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</row>
    <row r="424" spans="1:46" ht="13" x14ac:dyDescent="0.15">
      <c r="A424" s="24"/>
      <c r="B424" s="24"/>
      <c r="C424" s="24"/>
      <c r="D424" s="5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48"/>
      <c r="U424" s="24"/>
      <c r="V424" s="24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</row>
    <row r="425" spans="1:46" ht="13" x14ac:dyDescent="0.15">
      <c r="A425" s="24"/>
      <c r="B425" s="24"/>
      <c r="C425" s="24"/>
      <c r="D425" s="5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48"/>
      <c r="U425" s="24"/>
      <c r="V425" s="24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</row>
    <row r="426" spans="1:46" ht="13" x14ac:dyDescent="0.15">
      <c r="A426" s="24"/>
      <c r="B426" s="24"/>
      <c r="C426" s="24"/>
      <c r="D426" s="5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48"/>
      <c r="U426" s="24"/>
      <c r="V426" s="24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</row>
    <row r="427" spans="1:46" ht="13" x14ac:dyDescent="0.15">
      <c r="A427" s="24"/>
      <c r="B427" s="24"/>
      <c r="C427" s="24"/>
      <c r="D427" s="5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48"/>
      <c r="U427" s="24"/>
      <c r="V427" s="24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</row>
    <row r="428" spans="1:46" ht="13" x14ac:dyDescent="0.15">
      <c r="A428" s="24"/>
      <c r="B428" s="24"/>
      <c r="C428" s="24"/>
      <c r="D428" s="5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48"/>
      <c r="U428" s="24"/>
      <c r="V428" s="24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</row>
    <row r="429" spans="1:46" ht="13" x14ac:dyDescent="0.15">
      <c r="A429" s="24"/>
      <c r="B429" s="24"/>
      <c r="C429" s="24"/>
      <c r="D429" s="5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48"/>
      <c r="U429" s="24"/>
      <c r="V429" s="24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</row>
    <row r="430" spans="1:46" ht="13" x14ac:dyDescent="0.15">
      <c r="A430" s="24"/>
      <c r="B430" s="24"/>
      <c r="C430" s="24"/>
      <c r="D430" s="5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48"/>
      <c r="U430" s="24"/>
      <c r="V430" s="24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</row>
    <row r="431" spans="1:46" ht="13" x14ac:dyDescent="0.15">
      <c r="A431" s="24"/>
      <c r="B431" s="24"/>
      <c r="C431" s="24"/>
      <c r="D431" s="5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48"/>
      <c r="U431" s="24"/>
      <c r="V431" s="24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</row>
    <row r="432" spans="1:46" ht="13" x14ac:dyDescent="0.15">
      <c r="A432" s="24"/>
      <c r="B432" s="24"/>
      <c r="C432" s="24"/>
      <c r="D432" s="5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48"/>
      <c r="U432" s="24"/>
      <c r="V432" s="24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</row>
    <row r="433" spans="1:46" ht="13" x14ac:dyDescent="0.15">
      <c r="A433" s="24"/>
      <c r="B433" s="24"/>
      <c r="C433" s="24"/>
      <c r="D433" s="5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48"/>
      <c r="U433" s="24"/>
      <c r="V433" s="24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</row>
    <row r="434" spans="1:46" ht="13" x14ac:dyDescent="0.15">
      <c r="A434" s="24"/>
      <c r="B434" s="24"/>
      <c r="C434" s="24"/>
      <c r="D434" s="5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48"/>
      <c r="U434" s="24"/>
      <c r="V434" s="24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</row>
    <row r="435" spans="1:46" ht="13" x14ac:dyDescent="0.15">
      <c r="A435" s="24"/>
      <c r="B435" s="24"/>
      <c r="C435" s="24"/>
      <c r="D435" s="5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48"/>
      <c r="U435" s="24"/>
      <c r="V435" s="24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</row>
    <row r="436" spans="1:46" ht="13" x14ac:dyDescent="0.15">
      <c r="A436" s="24"/>
      <c r="B436" s="24"/>
      <c r="C436" s="24"/>
      <c r="D436" s="5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48"/>
      <c r="U436" s="24"/>
      <c r="V436" s="24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</row>
    <row r="437" spans="1:46" ht="13" x14ac:dyDescent="0.15">
      <c r="A437" s="24"/>
      <c r="B437" s="24"/>
      <c r="C437" s="24"/>
      <c r="D437" s="5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48"/>
      <c r="U437" s="24"/>
      <c r="V437" s="24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</row>
    <row r="438" spans="1:46" ht="13" x14ac:dyDescent="0.15">
      <c r="A438" s="24"/>
      <c r="B438" s="24"/>
      <c r="C438" s="24"/>
      <c r="D438" s="5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48"/>
      <c r="U438" s="24"/>
      <c r="V438" s="24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</row>
    <row r="439" spans="1:46" ht="13" x14ac:dyDescent="0.15">
      <c r="A439" s="24"/>
      <c r="B439" s="24"/>
      <c r="C439" s="24"/>
      <c r="D439" s="5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48"/>
      <c r="U439" s="24"/>
      <c r="V439" s="24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</row>
    <row r="440" spans="1:46" ht="13" x14ac:dyDescent="0.15">
      <c r="A440" s="24"/>
      <c r="B440" s="24"/>
      <c r="C440" s="24"/>
      <c r="D440" s="5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48"/>
      <c r="U440" s="24"/>
      <c r="V440" s="24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</row>
    <row r="441" spans="1:46" ht="13" x14ac:dyDescent="0.15">
      <c r="A441" s="24"/>
      <c r="B441" s="24"/>
      <c r="C441" s="24"/>
      <c r="D441" s="5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48"/>
      <c r="U441" s="24"/>
      <c r="V441" s="24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</row>
    <row r="442" spans="1:46" ht="13" x14ac:dyDescent="0.15">
      <c r="A442" s="24"/>
      <c r="B442" s="24"/>
      <c r="C442" s="24"/>
      <c r="D442" s="5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48"/>
      <c r="U442" s="24"/>
      <c r="V442" s="24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</row>
    <row r="443" spans="1:46" ht="13" x14ac:dyDescent="0.15">
      <c r="A443" s="24"/>
      <c r="B443" s="24"/>
      <c r="C443" s="24"/>
      <c r="D443" s="5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48"/>
      <c r="U443" s="24"/>
      <c r="V443" s="24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</row>
    <row r="444" spans="1:46" ht="13" x14ac:dyDescent="0.15">
      <c r="A444" s="24"/>
      <c r="B444" s="24"/>
      <c r="C444" s="24"/>
      <c r="D444" s="5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48"/>
      <c r="U444" s="24"/>
      <c r="V444" s="24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</row>
    <row r="445" spans="1:46" ht="13" x14ac:dyDescent="0.15">
      <c r="A445" s="24"/>
      <c r="B445" s="24"/>
      <c r="C445" s="24"/>
      <c r="D445" s="5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48"/>
      <c r="U445" s="24"/>
      <c r="V445" s="24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</row>
    <row r="446" spans="1:46" ht="13" x14ac:dyDescent="0.15">
      <c r="A446" s="24"/>
      <c r="B446" s="24"/>
      <c r="C446" s="24"/>
      <c r="D446" s="5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48"/>
      <c r="U446" s="24"/>
      <c r="V446" s="24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</row>
    <row r="447" spans="1:46" ht="13" x14ac:dyDescent="0.15">
      <c r="A447" s="24"/>
      <c r="B447" s="24"/>
      <c r="C447" s="24"/>
      <c r="D447" s="5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48"/>
      <c r="U447" s="24"/>
      <c r="V447" s="24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</row>
    <row r="448" spans="1:46" ht="13" x14ac:dyDescent="0.15">
      <c r="A448" s="24"/>
      <c r="B448" s="24"/>
      <c r="C448" s="24"/>
      <c r="D448" s="5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48"/>
      <c r="U448" s="24"/>
      <c r="V448" s="24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</row>
    <row r="449" spans="1:46" ht="13" x14ac:dyDescent="0.15">
      <c r="A449" s="24"/>
      <c r="B449" s="24"/>
      <c r="C449" s="24"/>
      <c r="D449" s="5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48"/>
      <c r="U449" s="24"/>
      <c r="V449" s="24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</row>
    <row r="450" spans="1:46" ht="13" x14ac:dyDescent="0.15">
      <c r="A450" s="24"/>
      <c r="B450" s="24"/>
      <c r="C450" s="24"/>
      <c r="D450" s="5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48"/>
      <c r="U450" s="24"/>
      <c r="V450" s="24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</row>
    <row r="451" spans="1:46" ht="13" x14ac:dyDescent="0.15">
      <c r="A451" s="24"/>
      <c r="B451" s="24"/>
      <c r="C451" s="24"/>
      <c r="D451" s="5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48"/>
      <c r="U451" s="24"/>
      <c r="V451" s="24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</row>
    <row r="452" spans="1:46" ht="13" x14ac:dyDescent="0.15">
      <c r="A452" s="24"/>
      <c r="B452" s="24"/>
      <c r="C452" s="24"/>
      <c r="D452" s="5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48"/>
      <c r="U452" s="24"/>
      <c r="V452" s="24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</row>
    <row r="453" spans="1:46" ht="13" x14ac:dyDescent="0.15">
      <c r="A453" s="24"/>
      <c r="B453" s="24"/>
      <c r="C453" s="24"/>
      <c r="D453" s="5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48"/>
      <c r="U453" s="24"/>
      <c r="V453" s="24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</row>
    <row r="454" spans="1:46" ht="13" x14ac:dyDescent="0.15">
      <c r="A454" s="24"/>
      <c r="B454" s="24"/>
      <c r="C454" s="24"/>
      <c r="D454" s="5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48"/>
      <c r="U454" s="24"/>
      <c r="V454" s="24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</row>
    <row r="455" spans="1:46" ht="13" x14ac:dyDescent="0.15">
      <c r="A455" s="24"/>
      <c r="B455" s="24"/>
      <c r="C455" s="24"/>
      <c r="D455" s="5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48"/>
      <c r="U455" s="24"/>
      <c r="V455" s="24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</row>
    <row r="456" spans="1:46" ht="13" x14ac:dyDescent="0.15">
      <c r="A456" s="24"/>
      <c r="B456" s="24"/>
      <c r="C456" s="24"/>
      <c r="D456" s="5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48"/>
      <c r="U456" s="24"/>
      <c r="V456" s="24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</row>
    <row r="457" spans="1:46" ht="13" x14ac:dyDescent="0.15">
      <c r="A457" s="24"/>
      <c r="B457" s="24"/>
      <c r="C457" s="24"/>
      <c r="D457" s="5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48"/>
      <c r="U457" s="24"/>
      <c r="V457" s="24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</row>
    <row r="458" spans="1:46" ht="13" x14ac:dyDescent="0.15">
      <c r="A458" s="24"/>
      <c r="B458" s="24"/>
      <c r="C458" s="24"/>
      <c r="D458" s="5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48"/>
      <c r="U458" s="24"/>
      <c r="V458" s="24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</row>
    <row r="459" spans="1:46" ht="13" x14ac:dyDescent="0.15">
      <c r="A459" s="24"/>
      <c r="B459" s="24"/>
      <c r="C459" s="24"/>
      <c r="D459" s="5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48"/>
      <c r="U459" s="24"/>
      <c r="V459" s="24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</row>
    <row r="460" spans="1:46" ht="13" x14ac:dyDescent="0.15">
      <c r="A460" s="24"/>
      <c r="B460" s="24"/>
      <c r="C460" s="24"/>
      <c r="D460" s="5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48"/>
      <c r="U460" s="24"/>
      <c r="V460" s="24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</row>
    <row r="461" spans="1:46" ht="13" x14ac:dyDescent="0.15">
      <c r="A461" s="24"/>
      <c r="B461" s="24"/>
      <c r="C461" s="24"/>
      <c r="D461" s="5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48"/>
      <c r="U461" s="24"/>
      <c r="V461" s="24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</row>
    <row r="462" spans="1:46" ht="13" x14ac:dyDescent="0.15">
      <c r="A462" s="24"/>
      <c r="B462" s="24"/>
      <c r="C462" s="24"/>
      <c r="D462" s="5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48"/>
      <c r="U462" s="24"/>
      <c r="V462" s="24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</row>
    <row r="463" spans="1:46" ht="13" x14ac:dyDescent="0.15">
      <c r="A463" s="24"/>
      <c r="B463" s="24"/>
      <c r="C463" s="24"/>
      <c r="D463" s="5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48"/>
      <c r="U463" s="24"/>
      <c r="V463" s="24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</row>
    <row r="464" spans="1:46" ht="13" x14ac:dyDescent="0.15">
      <c r="A464" s="24"/>
      <c r="B464" s="24"/>
      <c r="C464" s="24"/>
      <c r="D464" s="5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48"/>
      <c r="U464" s="24"/>
      <c r="V464" s="24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</row>
    <row r="465" spans="1:46" ht="13" x14ac:dyDescent="0.15">
      <c r="A465" s="24"/>
      <c r="B465" s="24"/>
      <c r="C465" s="24"/>
      <c r="D465" s="5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48"/>
      <c r="U465" s="24"/>
      <c r="V465" s="24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</row>
    <row r="466" spans="1:46" ht="13" x14ac:dyDescent="0.15">
      <c r="A466" s="24"/>
      <c r="B466" s="24"/>
      <c r="C466" s="24"/>
      <c r="D466" s="5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48"/>
      <c r="U466" s="24"/>
      <c r="V466" s="24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</row>
    <row r="467" spans="1:46" ht="13" x14ac:dyDescent="0.15">
      <c r="A467" s="24"/>
      <c r="B467" s="24"/>
      <c r="C467" s="24"/>
      <c r="D467" s="5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48"/>
      <c r="U467" s="24"/>
      <c r="V467" s="24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</row>
    <row r="468" spans="1:46" ht="13" x14ac:dyDescent="0.15">
      <c r="A468" s="24"/>
      <c r="B468" s="24"/>
      <c r="C468" s="24"/>
      <c r="D468" s="5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48"/>
      <c r="U468" s="24"/>
      <c r="V468" s="24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</row>
    <row r="469" spans="1:46" ht="13" x14ac:dyDescent="0.15">
      <c r="A469" s="24"/>
      <c r="B469" s="24"/>
      <c r="C469" s="24"/>
      <c r="D469" s="5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48"/>
      <c r="U469" s="24"/>
      <c r="V469" s="24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</row>
    <row r="470" spans="1:46" ht="13" x14ac:dyDescent="0.15">
      <c r="A470" s="24"/>
      <c r="B470" s="24"/>
      <c r="C470" s="24"/>
      <c r="D470" s="5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48"/>
      <c r="U470" s="24"/>
      <c r="V470" s="24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</row>
    <row r="471" spans="1:46" ht="13" x14ac:dyDescent="0.15">
      <c r="A471" s="24"/>
      <c r="B471" s="24"/>
      <c r="C471" s="24"/>
      <c r="D471" s="5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48"/>
      <c r="U471" s="24"/>
      <c r="V471" s="24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</row>
    <row r="472" spans="1:46" ht="13" x14ac:dyDescent="0.15">
      <c r="A472" s="24"/>
      <c r="B472" s="24"/>
      <c r="C472" s="24"/>
      <c r="D472" s="5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48"/>
      <c r="U472" s="24"/>
      <c r="V472" s="24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</row>
    <row r="473" spans="1:46" ht="13" x14ac:dyDescent="0.15">
      <c r="A473" s="24"/>
      <c r="B473" s="24"/>
      <c r="C473" s="24"/>
      <c r="D473" s="5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48"/>
      <c r="U473" s="24"/>
      <c r="V473" s="24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</row>
    <row r="474" spans="1:46" ht="13" x14ac:dyDescent="0.15">
      <c r="A474" s="24"/>
      <c r="B474" s="24"/>
      <c r="C474" s="24"/>
      <c r="D474" s="5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48"/>
      <c r="U474" s="24"/>
      <c r="V474" s="24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</row>
    <row r="475" spans="1:46" ht="13" x14ac:dyDescent="0.15">
      <c r="A475" s="24"/>
      <c r="B475" s="24"/>
      <c r="C475" s="24"/>
      <c r="D475" s="5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48"/>
      <c r="U475" s="24"/>
      <c r="V475" s="24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</row>
    <row r="476" spans="1:46" ht="13" x14ac:dyDescent="0.15">
      <c r="A476" s="24"/>
      <c r="B476" s="24"/>
      <c r="C476" s="24"/>
      <c r="D476" s="5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48"/>
      <c r="U476" s="24"/>
      <c r="V476" s="24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</row>
    <row r="477" spans="1:46" ht="13" x14ac:dyDescent="0.15">
      <c r="A477" s="24"/>
      <c r="B477" s="24"/>
      <c r="C477" s="24"/>
      <c r="D477" s="5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48"/>
      <c r="U477" s="24"/>
      <c r="V477" s="24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</row>
    <row r="478" spans="1:46" ht="13" x14ac:dyDescent="0.15">
      <c r="A478" s="24"/>
      <c r="B478" s="24"/>
      <c r="C478" s="24"/>
      <c r="D478" s="5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48"/>
      <c r="U478" s="24"/>
      <c r="V478" s="24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</row>
    <row r="479" spans="1:46" ht="13" x14ac:dyDescent="0.15">
      <c r="A479" s="24"/>
      <c r="B479" s="24"/>
      <c r="C479" s="24"/>
      <c r="D479" s="5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48"/>
      <c r="U479" s="24"/>
      <c r="V479" s="24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</row>
    <row r="480" spans="1:46" ht="13" x14ac:dyDescent="0.15">
      <c r="A480" s="24"/>
      <c r="B480" s="24"/>
      <c r="C480" s="24"/>
      <c r="D480" s="5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48"/>
      <c r="U480" s="24"/>
      <c r="V480" s="24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</row>
    <row r="481" spans="1:46" ht="13" x14ac:dyDescent="0.15">
      <c r="A481" s="24"/>
      <c r="B481" s="24"/>
      <c r="C481" s="24"/>
      <c r="D481" s="5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48"/>
      <c r="U481" s="24"/>
      <c r="V481" s="24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</row>
    <row r="482" spans="1:46" ht="13" x14ac:dyDescent="0.15">
      <c r="A482" s="24"/>
      <c r="B482" s="24"/>
      <c r="C482" s="24"/>
      <c r="D482" s="5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48"/>
      <c r="U482" s="24"/>
      <c r="V482" s="24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</row>
    <row r="483" spans="1:46" ht="13" x14ac:dyDescent="0.15">
      <c r="A483" s="24"/>
      <c r="B483" s="24"/>
      <c r="C483" s="24"/>
      <c r="D483" s="5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48"/>
      <c r="U483" s="24"/>
      <c r="V483" s="24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</row>
    <row r="484" spans="1:46" ht="13" x14ac:dyDescent="0.15">
      <c r="A484" s="24"/>
      <c r="B484" s="24"/>
      <c r="C484" s="24"/>
      <c r="D484" s="5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48"/>
      <c r="U484" s="24"/>
      <c r="V484" s="24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</row>
    <row r="485" spans="1:46" ht="13" x14ac:dyDescent="0.15">
      <c r="A485" s="24"/>
      <c r="B485" s="24"/>
      <c r="C485" s="24"/>
      <c r="D485" s="5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48"/>
      <c r="U485" s="24"/>
      <c r="V485" s="24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</row>
    <row r="486" spans="1:46" ht="13" x14ac:dyDescent="0.15">
      <c r="A486" s="24"/>
      <c r="B486" s="24"/>
      <c r="C486" s="24"/>
      <c r="D486" s="5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48"/>
      <c r="U486" s="24"/>
      <c r="V486" s="24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</row>
    <row r="487" spans="1:46" ht="13" x14ac:dyDescent="0.15">
      <c r="A487" s="24"/>
      <c r="B487" s="24"/>
      <c r="C487" s="24"/>
      <c r="D487" s="5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48"/>
      <c r="U487" s="24"/>
      <c r="V487" s="24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</row>
    <row r="488" spans="1:46" ht="13" x14ac:dyDescent="0.15">
      <c r="A488" s="24"/>
      <c r="B488" s="24"/>
      <c r="C488" s="24"/>
      <c r="D488" s="5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48"/>
      <c r="U488" s="24"/>
      <c r="V488" s="24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</row>
    <row r="489" spans="1:46" ht="13" x14ac:dyDescent="0.15">
      <c r="A489" s="24"/>
      <c r="B489" s="24"/>
      <c r="C489" s="24"/>
      <c r="D489" s="5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48"/>
      <c r="U489" s="24"/>
      <c r="V489" s="24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</row>
    <row r="490" spans="1:46" ht="13" x14ac:dyDescent="0.15">
      <c r="A490" s="24"/>
      <c r="B490" s="24"/>
      <c r="C490" s="24"/>
      <c r="D490" s="5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48"/>
      <c r="U490" s="24"/>
      <c r="V490" s="24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</row>
    <row r="491" spans="1:46" ht="13" x14ac:dyDescent="0.15">
      <c r="A491" s="24"/>
      <c r="B491" s="24"/>
      <c r="C491" s="24"/>
      <c r="D491" s="5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48"/>
      <c r="U491" s="24"/>
      <c r="V491" s="24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</row>
    <row r="492" spans="1:46" ht="13" x14ac:dyDescent="0.15">
      <c r="A492" s="24"/>
      <c r="B492" s="24"/>
      <c r="C492" s="24"/>
      <c r="D492" s="5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48"/>
      <c r="U492" s="24"/>
      <c r="V492" s="24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</row>
    <row r="493" spans="1:46" ht="13" x14ac:dyDescent="0.15">
      <c r="A493" s="24"/>
      <c r="B493" s="24"/>
      <c r="C493" s="24"/>
      <c r="D493" s="5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48"/>
      <c r="U493" s="24"/>
      <c r="V493" s="24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</row>
    <row r="494" spans="1:46" ht="13" x14ac:dyDescent="0.15">
      <c r="A494" s="24"/>
      <c r="B494" s="24"/>
      <c r="C494" s="24"/>
      <c r="D494" s="5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48"/>
      <c r="U494" s="24"/>
      <c r="V494" s="24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</row>
    <row r="495" spans="1:46" ht="13" x14ac:dyDescent="0.15">
      <c r="A495" s="24"/>
      <c r="B495" s="24"/>
      <c r="C495" s="24"/>
      <c r="D495" s="5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48"/>
      <c r="U495" s="24"/>
      <c r="V495" s="24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</row>
    <row r="496" spans="1:46" ht="13" x14ac:dyDescent="0.15">
      <c r="A496" s="24"/>
      <c r="B496" s="24"/>
      <c r="C496" s="24"/>
      <c r="D496" s="5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48"/>
      <c r="U496" s="24"/>
      <c r="V496" s="24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</row>
    <row r="497" spans="1:46" ht="13" x14ac:dyDescent="0.15">
      <c r="A497" s="24"/>
      <c r="B497" s="24"/>
      <c r="C497" s="24"/>
      <c r="D497" s="5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48"/>
      <c r="U497" s="24"/>
      <c r="V497" s="24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</row>
    <row r="498" spans="1:46" ht="13" x14ac:dyDescent="0.15">
      <c r="A498" s="24"/>
      <c r="B498" s="24"/>
      <c r="C498" s="24"/>
      <c r="D498" s="5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48"/>
      <c r="U498" s="24"/>
      <c r="V498" s="24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</row>
    <row r="499" spans="1:46" ht="13" x14ac:dyDescent="0.15">
      <c r="A499" s="24"/>
      <c r="B499" s="24"/>
      <c r="C499" s="24"/>
      <c r="D499" s="5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48"/>
      <c r="U499" s="24"/>
      <c r="V499" s="24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</row>
    <row r="500" spans="1:46" ht="13" x14ac:dyDescent="0.15">
      <c r="A500" s="24"/>
      <c r="B500" s="24"/>
      <c r="C500" s="24"/>
      <c r="D500" s="5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48"/>
      <c r="U500" s="24"/>
      <c r="V500" s="24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</row>
    <row r="501" spans="1:46" ht="13" x14ac:dyDescent="0.15">
      <c r="A501" s="24"/>
      <c r="B501" s="24"/>
      <c r="C501" s="24"/>
      <c r="D501" s="5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48"/>
      <c r="U501" s="24"/>
      <c r="V501" s="24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</row>
    <row r="502" spans="1:46" ht="13" x14ac:dyDescent="0.15">
      <c r="A502" s="24"/>
      <c r="B502" s="24"/>
      <c r="C502" s="24"/>
      <c r="D502" s="5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48"/>
      <c r="U502" s="24"/>
      <c r="V502" s="24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</row>
    <row r="503" spans="1:46" ht="13" x14ac:dyDescent="0.15">
      <c r="A503" s="24"/>
      <c r="B503" s="24"/>
      <c r="C503" s="24"/>
      <c r="D503" s="5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48"/>
      <c r="U503" s="24"/>
      <c r="V503" s="24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</row>
    <row r="504" spans="1:46" ht="13" x14ac:dyDescent="0.15">
      <c r="A504" s="24"/>
      <c r="B504" s="24"/>
      <c r="C504" s="24"/>
      <c r="D504" s="5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48"/>
      <c r="U504" s="24"/>
      <c r="V504" s="24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</row>
    <row r="505" spans="1:46" ht="13" x14ac:dyDescent="0.15">
      <c r="A505" s="24"/>
      <c r="B505" s="24"/>
      <c r="C505" s="24"/>
      <c r="D505" s="5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48"/>
      <c r="U505" s="24"/>
      <c r="V505" s="24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</row>
    <row r="506" spans="1:46" ht="13" x14ac:dyDescent="0.15">
      <c r="A506" s="24"/>
      <c r="B506" s="24"/>
      <c r="C506" s="24"/>
      <c r="D506" s="5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48"/>
      <c r="U506" s="24"/>
      <c r="V506" s="24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</row>
    <row r="507" spans="1:46" ht="13" x14ac:dyDescent="0.15">
      <c r="A507" s="24"/>
      <c r="B507" s="24"/>
      <c r="C507" s="24"/>
      <c r="D507" s="5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48"/>
      <c r="U507" s="24"/>
      <c r="V507" s="24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</row>
    <row r="508" spans="1:46" ht="13" x14ac:dyDescent="0.15">
      <c r="A508" s="24"/>
      <c r="B508" s="24"/>
      <c r="C508" s="24"/>
      <c r="D508" s="5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48"/>
      <c r="U508" s="24"/>
      <c r="V508" s="24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</row>
    <row r="509" spans="1:46" ht="13" x14ac:dyDescent="0.15">
      <c r="A509" s="24"/>
      <c r="B509" s="24"/>
      <c r="C509" s="24"/>
      <c r="D509" s="5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48"/>
      <c r="U509" s="24"/>
      <c r="V509" s="24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</row>
    <row r="510" spans="1:46" ht="13" x14ac:dyDescent="0.15">
      <c r="A510" s="24"/>
      <c r="B510" s="24"/>
      <c r="C510" s="24"/>
      <c r="D510" s="5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48"/>
      <c r="U510" s="24"/>
      <c r="V510" s="24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</row>
    <row r="511" spans="1:46" ht="13" x14ac:dyDescent="0.15">
      <c r="A511" s="24"/>
      <c r="B511" s="24"/>
      <c r="C511" s="24"/>
      <c r="D511" s="5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48"/>
      <c r="U511" s="24"/>
      <c r="V511" s="24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</row>
    <row r="512" spans="1:46" ht="13" x14ac:dyDescent="0.15">
      <c r="A512" s="24"/>
      <c r="B512" s="24"/>
      <c r="C512" s="24"/>
      <c r="D512" s="5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48"/>
      <c r="U512" s="24"/>
      <c r="V512" s="24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</row>
    <row r="513" spans="1:46" ht="13" x14ac:dyDescent="0.15">
      <c r="A513" s="24"/>
      <c r="B513" s="24"/>
      <c r="C513" s="24"/>
      <c r="D513" s="5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48"/>
      <c r="U513" s="24"/>
      <c r="V513" s="24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</row>
    <row r="514" spans="1:46" ht="13" x14ac:dyDescent="0.15">
      <c r="A514" s="24"/>
      <c r="B514" s="24"/>
      <c r="C514" s="24"/>
      <c r="D514" s="5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48"/>
      <c r="U514" s="24"/>
      <c r="V514" s="24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</row>
    <row r="515" spans="1:46" ht="13" x14ac:dyDescent="0.15">
      <c r="A515" s="24"/>
      <c r="B515" s="24"/>
      <c r="C515" s="24"/>
      <c r="D515" s="5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48"/>
      <c r="U515" s="24"/>
      <c r="V515" s="24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</row>
    <row r="516" spans="1:46" ht="13" x14ac:dyDescent="0.15">
      <c r="A516" s="24"/>
      <c r="B516" s="24"/>
      <c r="C516" s="24"/>
      <c r="D516" s="5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48"/>
      <c r="U516" s="24"/>
      <c r="V516" s="24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</row>
    <row r="517" spans="1:46" ht="13" x14ac:dyDescent="0.15">
      <c r="A517" s="24"/>
      <c r="B517" s="24"/>
      <c r="C517" s="24"/>
      <c r="D517" s="5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48"/>
      <c r="U517" s="24"/>
      <c r="V517" s="24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</row>
    <row r="518" spans="1:46" ht="13" x14ac:dyDescent="0.15">
      <c r="A518" s="24"/>
      <c r="B518" s="24"/>
      <c r="C518" s="24"/>
      <c r="D518" s="5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48"/>
      <c r="U518" s="24"/>
      <c r="V518" s="24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</row>
    <row r="519" spans="1:46" ht="13" x14ac:dyDescent="0.15">
      <c r="A519" s="24"/>
      <c r="B519" s="24"/>
      <c r="C519" s="24"/>
      <c r="D519" s="5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48"/>
      <c r="U519" s="24"/>
      <c r="V519" s="24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</row>
    <row r="520" spans="1:46" ht="13" x14ac:dyDescent="0.15">
      <c r="A520" s="24"/>
      <c r="B520" s="24"/>
      <c r="C520" s="24"/>
      <c r="D520" s="5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48"/>
      <c r="U520" s="24"/>
      <c r="V520" s="24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</row>
    <row r="521" spans="1:46" ht="13" x14ac:dyDescent="0.15">
      <c r="A521" s="24"/>
      <c r="B521" s="24"/>
      <c r="C521" s="24"/>
      <c r="D521" s="5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48"/>
      <c r="U521" s="24"/>
      <c r="V521" s="24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</row>
    <row r="522" spans="1:46" ht="13" x14ac:dyDescent="0.15">
      <c r="A522" s="24"/>
      <c r="B522" s="24"/>
      <c r="C522" s="24"/>
      <c r="D522" s="5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48"/>
      <c r="U522" s="24"/>
      <c r="V522" s="24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</row>
    <row r="523" spans="1:46" ht="13" x14ac:dyDescent="0.15">
      <c r="A523" s="24"/>
      <c r="B523" s="24"/>
      <c r="C523" s="24"/>
      <c r="D523" s="5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48"/>
      <c r="U523" s="24"/>
      <c r="V523" s="24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</row>
    <row r="524" spans="1:46" ht="13" x14ac:dyDescent="0.15">
      <c r="A524" s="24"/>
      <c r="B524" s="24"/>
      <c r="C524" s="24"/>
      <c r="D524" s="5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48"/>
      <c r="U524" s="24"/>
      <c r="V524" s="24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</row>
    <row r="525" spans="1:46" ht="13" x14ac:dyDescent="0.15">
      <c r="A525" s="24"/>
      <c r="B525" s="24"/>
      <c r="C525" s="24"/>
      <c r="D525" s="5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48"/>
      <c r="U525" s="24"/>
      <c r="V525" s="24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</row>
    <row r="526" spans="1:46" ht="13" x14ac:dyDescent="0.15">
      <c r="A526" s="24"/>
      <c r="B526" s="24"/>
      <c r="C526" s="24"/>
      <c r="D526" s="5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48"/>
      <c r="U526" s="24"/>
      <c r="V526" s="24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</row>
    <row r="527" spans="1:46" ht="13" x14ac:dyDescent="0.15">
      <c r="A527" s="24"/>
      <c r="B527" s="24"/>
      <c r="C527" s="24"/>
      <c r="D527" s="5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48"/>
      <c r="U527" s="24"/>
      <c r="V527" s="24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</row>
    <row r="528" spans="1:46" ht="13" x14ac:dyDescent="0.15">
      <c r="A528" s="24"/>
      <c r="B528" s="24"/>
      <c r="C528" s="24"/>
      <c r="D528" s="5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48"/>
      <c r="U528" s="24"/>
      <c r="V528" s="24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</row>
    <row r="529" spans="1:46" ht="13" x14ac:dyDescent="0.15">
      <c r="A529" s="24"/>
      <c r="B529" s="24"/>
      <c r="C529" s="24"/>
      <c r="D529" s="5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48"/>
      <c r="U529" s="24"/>
      <c r="V529" s="24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</row>
    <row r="530" spans="1:46" ht="13" x14ac:dyDescent="0.15">
      <c r="A530" s="24"/>
      <c r="B530" s="24"/>
      <c r="C530" s="24"/>
      <c r="D530" s="5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48"/>
      <c r="U530" s="24"/>
      <c r="V530" s="24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</row>
    <row r="531" spans="1:46" ht="13" x14ac:dyDescent="0.15">
      <c r="A531" s="24"/>
      <c r="B531" s="24"/>
      <c r="C531" s="24"/>
      <c r="D531" s="5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48"/>
      <c r="U531" s="24"/>
      <c r="V531" s="24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</row>
    <row r="532" spans="1:46" ht="13" x14ac:dyDescent="0.15">
      <c r="A532" s="24"/>
      <c r="B532" s="24"/>
      <c r="C532" s="24"/>
      <c r="D532" s="5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48"/>
      <c r="U532" s="24"/>
      <c r="V532" s="24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</row>
    <row r="533" spans="1:46" ht="13" x14ac:dyDescent="0.15">
      <c r="A533" s="24"/>
      <c r="B533" s="24"/>
      <c r="C533" s="24"/>
      <c r="D533" s="5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48"/>
      <c r="U533" s="24"/>
      <c r="V533" s="24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</row>
    <row r="534" spans="1:46" ht="13" x14ac:dyDescent="0.15">
      <c r="A534" s="24"/>
      <c r="B534" s="24"/>
      <c r="C534" s="24"/>
      <c r="D534" s="5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48"/>
      <c r="U534" s="24"/>
      <c r="V534" s="24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</row>
    <row r="535" spans="1:46" ht="13" x14ac:dyDescent="0.15">
      <c r="A535" s="24"/>
      <c r="B535" s="24"/>
      <c r="C535" s="24"/>
      <c r="D535" s="5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48"/>
      <c r="U535" s="24"/>
      <c r="V535" s="24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</row>
    <row r="536" spans="1:46" ht="13" x14ac:dyDescent="0.15">
      <c r="A536" s="24"/>
      <c r="B536" s="24"/>
      <c r="C536" s="24"/>
      <c r="D536" s="5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48"/>
      <c r="U536" s="24"/>
      <c r="V536" s="24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</row>
    <row r="537" spans="1:46" ht="13" x14ac:dyDescent="0.15">
      <c r="A537" s="24"/>
      <c r="B537" s="24"/>
      <c r="C537" s="24"/>
      <c r="D537" s="5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48"/>
      <c r="U537" s="24"/>
      <c r="V537" s="24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</row>
    <row r="538" spans="1:46" ht="13" x14ac:dyDescent="0.15">
      <c r="A538" s="24"/>
      <c r="B538" s="24"/>
      <c r="C538" s="24"/>
      <c r="D538" s="5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48"/>
      <c r="U538" s="24"/>
      <c r="V538" s="24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</row>
    <row r="539" spans="1:46" ht="13" x14ac:dyDescent="0.15">
      <c r="A539" s="24"/>
      <c r="B539" s="24"/>
      <c r="C539" s="24"/>
      <c r="D539" s="5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48"/>
      <c r="U539" s="24"/>
      <c r="V539" s="24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</row>
    <row r="540" spans="1:46" ht="13" x14ac:dyDescent="0.15">
      <c r="A540" s="24"/>
      <c r="B540" s="24"/>
      <c r="C540" s="24"/>
      <c r="D540" s="5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48"/>
      <c r="U540" s="24"/>
      <c r="V540" s="24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</row>
    <row r="541" spans="1:46" ht="13" x14ac:dyDescent="0.15">
      <c r="A541" s="24"/>
      <c r="B541" s="24"/>
      <c r="C541" s="24"/>
      <c r="D541" s="5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48"/>
      <c r="U541" s="24"/>
      <c r="V541" s="24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</row>
    <row r="542" spans="1:46" ht="13" x14ac:dyDescent="0.15">
      <c r="A542" s="24"/>
      <c r="B542" s="24"/>
      <c r="C542" s="24"/>
      <c r="D542" s="5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48"/>
      <c r="U542" s="24"/>
      <c r="V542" s="24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</row>
    <row r="543" spans="1:46" ht="13" x14ac:dyDescent="0.15">
      <c r="A543" s="24"/>
      <c r="B543" s="24"/>
      <c r="C543" s="24"/>
      <c r="D543" s="5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48"/>
      <c r="U543" s="24"/>
      <c r="V543" s="24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</row>
    <row r="544" spans="1:46" ht="13" x14ac:dyDescent="0.15">
      <c r="A544" s="24"/>
      <c r="B544" s="24"/>
      <c r="C544" s="24"/>
      <c r="D544" s="5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48"/>
      <c r="U544" s="24"/>
      <c r="V544" s="24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</row>
    <row r="545" spans="1:46" ht="13" x14ac:dyDescent="0.15">
      <c r="A545" s="24"/>
      <c r="B545" s="24"/>
      <c r="C545" s="24"/>
      <c r="D545" s="5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48"/>
      <c r="U545" s="24"/>
      <c r="V545" s="24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</row>
    <row r="546" spans="1:46" ht="13" x14ac:dyDescent="0.15">
      <c r="A546" s="24"/>
      <c r="B546" s="24"/>
      <c r="C546" s="24"/>
      <c r="D546" s="5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48"/>
      <c r="U546" s="24"/>
      <c r="V546" s="24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</row>
    <row r="547" spans="1:46" ht="13" x14ac:dyDescent="0.15">
      <c r="A547" s="24"/>
      <c r="B547" s="24"/>
      <c r="C547" s="24"/>
      <c r="D547" s="5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48"/>
      <c r="U547" s="24"/>
      <c r="V547" s="24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</row>
    <row r="548" spans="1:46" ht="13" x14ac:dyDescent="0.15">
      <c r="A548" s="24"/>
      <c r="B548" s="24"/>
      <c r="C548" s="24"/>
      <c r="D548" s="5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48"/>
      <c r="U548" s="24"/>
      <c r="V548" s="24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</row>
    <row r="549" spans="1:46" ht="13" x14ac:dyDescent="0.15">
      <c r="A549" s="24"/>
      <c r="B549" s="24"/>
      <c r="C549" s="24"/>
      <c r="D549" s="5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48"/>
      <c r="U549" s="24"/>
      <c r="V549" s="24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</row>
    <row r="550" spans="1:46" ht="13" x14ac:dyDescent="0.15">
      <c r="A550" s="24"/>
      <c r="B550" s="24"/>
      <c r="C550" s="24"/>
      <c r="D550" s="5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48"/>
      <c r="U550" s="24"/>
      <c r="V550" s="24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</row>
    <row r="551" spans="1:46" ht="13" x14ac:dyDescent="0.15">
      <c r="A551" s="24"/>
      <c r="B551" s="24"/>
      <c r="C551" s="24"/>
      <c r="D551" s="5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48"/>
      <c r="U551" s="24"/>
      <c r="V551" s="24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</row>
    <row r="552" spans="1:46" ht="13" x14ac:dyDescent="0.15">
      <c r="A552" s="24"/>
      <c r="B552" s="24"/>
      <c r="C552" s="24"/>
      <c r="D552" s="5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48"/>
      <c r="U552" s="24"/>
      <c r="V552" s="24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</row>
    <row r="553" spans="1:46" ht="13" x14ac:dyDescent="0.15">
      <c r="A553" s="24"/>
      <c r="B553" s="24"/>
      <c r="C553" s="24"/>
      <c r="D553" s="5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48"/>
      <c r="U553" s="24"/>
      <c r="V553" s="24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</row>
    <row r="554" spans="1:46" ht="13" x14ac:dyDescent="0.15">
      <c r="A554" s="24"/>
      <c r="B554" s="24"/>
      <c r="C554" s="24"/>
      <c r="D554" s="5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48"/>
      <c r="U554" s="24"/>
      <c r="V554" s="24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</row>
    <row r="555" spans="1:46" ht="13" x14ac:dyDescent="0.15">
      <c r="A555" s="24"/>
      <c r="B555" s="24"/>
      <c r="C555" s="24"/>
      <c r="D555" s="5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48"/>
      <c r="U555" s="24"/>
      <c r="V555" s="24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</row>
    <row r="556" spans="1:46" ht="13" x14ac:dyDescent="0.15">
      <c r="A556" s="24"/>
      <c r="B556" s="24"/>
      <c r="C556" s="24"/>
      <c r="D556" s="5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48"/>
      <c r="U556" s="24"/>
      <c r="V556" s="24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</row>
    <row r="557" spans="1:46" ht="13" x14ac:dyDescent="0.15">
      <c r="A557" s="24"/>
      <c r="B557" s="24"/>
      <c r="C557" s="24"/>
      <c r="D557" s="5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48"/>
      <c r="U557" s="24"/>
      <c r="V557" s="24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</row>
    <row r="558" spans="1:46" ht="13" x14ac:dyDescent="0.15">
      <c r="A558" s="24"/>
      <c r="B558" s="24"/>
      <c r="C558" s="24"/>
      <c r="D558" s="5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48"/>
      <c r="U558" s="24"/>
      <c r="V558" s="24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</row>
    <row r="559" spans="1:46" ht="13" x14ac:dyDescent="0.15">
      <c r="A559" s="24"/>
      <c r="B559" s="24"/>
      <c r="C559" s="24"/>
      <c r="D559" s="5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48"/>
      <c r="U559" s="24"/>
      <c r="V559" s="24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</row>
    <row r="560" spans="1:46" ht="13" x14ac:dyDescent="0.15">
      <c r="A560" s="24"/>
      <c r="B560" s="24"/>
      <c r="C560" s="24"/>
      <c r="D560" s="5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48"/>
      <c r="U560" s="24"/>
      <c r="V560" s="24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</row>
    <row r="561" spans="1:46" ht="13" x14ac:dyDescent="0.15">
      <c r="A561" s="24"/>
      <c r="B561" s="24"/>
      <c r="C561" s="24"/>
      <c r="D561" s="5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48"/>
      <c r="U561" s="24"/>
      <c r="V561" s="24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</row>
    <row r="562" spans="1:46" ht="13" x14ac:dyDescent="0.15">
      <c r="A562" s="24"/>
      <c r="B562" s="24"/>
      <c r="C562" s="24"/>
      <c r="D562" s="5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48"/>
      <c r="U562" s="24"/>
      <c r="V562" s="24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</row>
    <row r="563" spans="1:46" ht="13" x14ac:dyDescent="0.15">
      <c r="A563" s="24"/>
      <c r="B563" s="24"/>
      <c r="C563" s="24"/>
      <c r="D563" s="5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48"/>
      <c r="U563" s="24"/>
      <c r="V563" s="24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</row>
    <row r="564" spans="1:46" ht="13" x14ac:dyDescent="0.15">
      <c r="A564" s="24"/>
      <c r="B564" s="24"/>
      <c r="C564" s="24"/>
      <c r="D564" s="5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48"/>
      <c r="U564" s="24"/>
      <c r="V564" s="24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</row>
    <row r="565" spans="1:46" ht="13" x14ac:dyDescent="0.15">
      <c r="A565" s="24"/>
      <c r="B565" s="24"/>
      <c r="C565" s="24"/>
      <c r="D565" s="5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48"/>
      <c r="U565" s="24"/>
      <c r="V565" s="24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</row>
    <row r="566" spans="1:46" ht="13" x14ac:dyDescent="0.15">
      <c r="A566" s="24"/>
      <c r="B566" s="24"/>
      <c r="C566" s="24"/>
      <c r="D566" s="5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48"/>
      <c r="U566" s="24"/>
      <c r="V566" s="24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</row>
    <row r="567" spans="1:46" ht="13" x14ac:dyDescent="0.15">
      <c r="A567" s="24"/>
      <c r="B567" s="24"/>
      <c r="C567" s="24"/>
      <c r="D567" s="5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48"/>
      <c r="U567" s="24"/>
      <c r="V567" s="24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</row>
    <row r="568" spans="1:46" ht="13" x14ac:dyDescent="0.15">
      <c r="A568" s="24"/>
      <c r="B568" s="24"/>
      <c r="C568" s="24"/>
      <c r="D568" s="5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48"/>
      <c r="U568" s="24"/>
      <c r="V568" s="24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</row>
    <row r="569" spans="1:46" ht="13" x14ac:dyDescent="0.15">
      <c r="A569" s="24"/>
      <c r="B569" s="24"/>
      <c r="C569" s="24"/>
      <c r="D569" s="5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48"/>
      <c r="U569" s="24"/>
      <c r="V569" s="24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</row>
    <row r="570" spans="1:46" ht="13" x14ac:dyDescent="0.15">
      <c r="A570" s="24"/>
      <c r="B570" s="24"/>
      <c r="C570" s="24"/>
      <c r="D570" s="5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48"/>
      <c r="U570" s="24"/>
      <c r="V570" s="24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</row>
    <row r="571" spans="1:46" ht="13" x14ac:dyDescent="0.15">
      <c r="A571" s="24"/>
      <c r="B571" s="24"/>
      <c r="C571" s="24"/>
      <c r="D571" s="5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48"/>
      <c r="U571" s="24"/>
      <c r="V571" s="24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</row>
    <row r="572" spans="1:46" ht="13" x14ac:dyDescent="0.15">
      <c r="A572" s="24"/>
      <c r="B572" s="24"/>
      <c r="C572" s="24"/>
      <c r="D572" s="5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48"/>
      <c r="U572" s="24"/>
      <c r="V572" s="24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</row>
    <row r="573" spans="1:46" ht="13" x14ac:dyDescent="0.15">
      <c r="A573" s="24"/>
      <c r="B573" s="24"/>
      <c r="C573" s="24"/>
      <c r="D573" s="5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48"/>
      <c r="U573" s="24"/>
      <c r="V573" s="24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</row>
    <row r="574" spans="1:46" ht="13" x14ac:dyDescent="0.15">
      <c r="A574" s="24"/>
      <c r="B574" s="24"/>
      <c r="C574" s="24"/>
      <c r="D574" s="5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48"/>
      <c r="U574" s="24"/>
      <c r="V574" s="24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</row>
    <row r="575" spans="1:46" ht="13" x14ac:dyDescent="0.15">
      <c r="A575" s="24"/>
      <c r="B575" s="24"/>
      <c r="C575" s="24"/>
      <c r="D575" s="5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48"/>
      <c r="U575" s="24"/>
      <c r="V575" s="24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</row>
    <row r="576" spans="1:46" ht="13" x14ac:dyDescent="0.15">
      <c r="A576" s="24"/>
      <c r="B576" s="24"/>
      <c r="C576" s="24"/>
      <c r="D576" s="5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48"/>
      <c r="U576" s="24"/>
      <c r="V576" s="24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</row>
    <row r="577" spans="1:46" ht="13" x14ac:dyDescent="0.15">
      <c r="A577" s="24"/>
      <c r="B577" s="24"/>
      <c r="C577" s="24"/>
      <c r="D577" s="5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48"/>
      <c r="U577" s="24"/>
      <c r="V577" s="24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</row>
    <row r="578" spans="1:46" ht="13" x14ac:dyDescent="0.15">
      <c r="A578" s="24"/>
      <c r="B578" s="24"/>
      <c r="C578" s="24"/>
      <c r="D578" s="5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48"/>
      <c r="U578" s="24"/>
      <c r="V578" s="24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</row>
    <row r="579" spans="1:46" ht="13" x14ac:dyDescent="0.15">
      <c r="A579" s="24"/>
      <c r="B579" s="24"/>
      <c r="C579" s="24"/>
      <c r="D579" s="5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48"/>
      <c r="U579" s="24"/>
      <c r="V579" s="24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</row>
    <row r="580" spans="1:46" ht="13" x14ac:dyDescent="0.15">
      <c r="A580" s="24"/>
      <c r="B580" s="24"/>
      <c r="C580" s="24"/>
      <c r="D580" s="5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48"/>
      <c r="U580" s="24"/>
      <c r="V580" s="24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</row>
    <row r="581" spans="1:46" ht="13" x14ac:dyDescent="0.15">
      <c r="A581" s="24"/>
      <c r="B581" s="24"/>
      <c r="C581" s="24"/>
      <c r="D581" s="5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48"/>
      <c r="U581" s="24"/>
      <c r="V581" s="24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</row>
    <row r="582" spans="1:46" ht="13" x14ac:dyDescent="0.15">
      <c r="A582" s="24"/>
      <c r="B582" s="24"/>
      <c r="C582" s="24"/>
      <c r="D582" s="5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48"/>
      <c r="U582" s="24"/>
      <c r="V582" s="24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</row>
    <row r="583" spans="1:46" ht="13" x14ac:dyDescent="0.15">
      <c r="A583" s="24"/>
      <c r="B583" s="24"/>
      <c r="C583" s="24"/>
      <c r="D583" s="5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48"/>
      <c r="U583" s="24"/>
      <c r="V583" s="24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</row>
    <row r="584" spans="1:46" ht="13" x14ac:dyDescent="0.15">
      <c r="A584" s="24"/>
      <c r="B584" s="24"/>
      <c r="C584" s="24"/>
      <c r="D584" s="5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48"/>
      <c r="U584" s="24"/>
      <c r="V584" s="24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</row>
    <row r="585" spans="1:46" ht="13" x14ac:dyDescent="0.15">
      <c r="A585" s="24"/>
      <c r="B585" s="24"/>
      <c r="C585" s="24"/>
      <c r="D585" s="5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48"/>
      <c r="U585" s="24"/>
      <c r="V585" s="24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</row>
    <row r="586" spans="1:46" ht="13" x14ac:dyDescent="0.15">
      <c r="A586" s="24"/>
      <c r="B586" s="24"/>
      <c r="C586" s="24"/>
      <c r="D586" s="5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48"/>
      <c r="U586" s="24"/>
      <c r="V586" s="24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</row>
    <row r="587" spans="1:46" ht="13" x14ac:dyDescent="0.15">
      <c r="A587" s="24"/>
      <c r="B587" s="24"/>
      <c r="C587" s="24"/>
      <c r="D587" s="5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48"/>
      <c r="U587" s="24"/>
      <c r="V587" s="24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</row>
    <row r="588" spans="1:46" ht="13" x14ac:dyDescent="0.15">
      <c r="A588" s="24"/>
      <c r="B588" s="24"/>
      <c r="C588" s="24"/>
      <c r="D588" s="5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48"/>
      <c r="U588" s="24"/>
      <c r="V588" s="24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</row>
    <row r="589" spans="1:46" ht="13" x14ac:dyDescent="0.15">
      <c r="A589" s="24"/>
      <c r="B589" s="24"/>
      <c r="C589" s="24"/>
      <c r="D589" s="5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48"/>
      <c r="U589" s="24"/>
      <c r="V589" s="24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</row>
    <row r="590" spans="1:46" ht="13" x14ac:dyDescent="0.15">
      <c r="A590" s="24"/>
      <c r="B590" s="24"/>
      <c r="C590" s="24"/>
      <c r="D590" s="5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48"/>
      <c r="U590" s="24"/>
      <c r="V590" s="24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</row>
    <row r="591" spans="1:46" ht="13" x14ac:dyDescent="0.15">
      <c r="A591" s="24"/>
      <c r="B591" s="24"/>
      <c r="C591" s="24"/>
      <c r="D591" s="5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48"/>
      <c r="U591" s="24"/>
      <c r="V591" s="24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</row>
    <row r="592" spans="1:46" ht="13" x14ac:dyDescent="0.15">
      <c r="A592" s="24"/>
      <c r="B592" s="24"/>
      <c r="C592" s="24"/>
      <c r="D592" s="5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48"/>
      <c r="U592" s="24"/>
      <c r="V592" s="24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</row>
    <row r="593" spans="1:46" ht="13" x14ac:dyDescent="0.15">
      <c r="A593" s="24"/>
      <c r="B593" s="24"/>
      <c r="C593" s="24"/>
      <c r="D593" s="5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48"/>
      <c r="U593" s="24"/>
      <c r="V593" s="24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</row>
    <row r="594" spans="1:46" ht="13" x14ac:dyDescent="0.15">
      <c r="A594" s="24"/>
      <c r="B594" s="24"/>
      <c r="C594" s="24"/>
      <c r="D594" s="5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48"/>
      <c r="U594" s="24"/>
      <c r="V594" s="24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</row>
    <row r="595" spans="1:46" ht="13" x14ac:dyDescent="0.15">
      <c r="A595" s="24"/>
      <c r="B595" s="24"/>
      <c r="C595" s="24"/>
      <c r="D595" s="5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48"/>
      <c r="U595" s="24"/>
      <c r="V595" s="24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</row>
    <row r="596" spans="1:46" ht="13" x14ac:dyDescent="0.15">
      <c r="A596" s="24"/>
      <c r="B596" s="24"/>
      <c r="C596" s="24"/>
      <c r="D596" s="5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48"/>
      <c r="U596" s="24"/>
      <c r="V596" s="24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</row>
    <row r="597" spans="1:46" ht="13" x14ac:dyDescent="0.15">
      <c r="A597" s="24"/>
      <c r="B597" s="24"/>
      <c r="C597" s="24"/>
      <c r="D597" s="5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48"/>
      <c r="U597" s="24"/>
      <c r="V597" s="24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</row>
    <row r="598" spans="1:46" ht="13" x14ac:dyDescent="0.15">
      <c r="A598" s="24"/>
      <c r="B598" s="24"/>
      <c r="C598" s="24"/>
      <c r="D598" s="5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48"/>
      <c r="U598" s="24"/>
      <c r="V598" s="24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</row>
  </sheetData>
  <mergeCells count="1">
    <mergeCell ref="D14:F14"/>
  </mergeCells>
  <hyperlinks>
    <hyperlink ref="A4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4.5" defaultRowHeight="15.75" customHeight="1" x14ac:dyDescent="0.15"/>
  <cols>
    <col min="1" max="1" width="56.83203125" customWidth="1"/>
  </cols>
  <sheetData>
    <row r="1" spans="1:26" ht="15.75" customHeight="1" x14ac:dyDescent="0.15">
      <c r="A1" s="7" t="s">
        <v>1</v>
      </c>
      <c r="B1" s="7" t="s">
        <v>2</v>
      </c>
      <c r="C1" s="7" t="s">
        <v>3</v>
      </c>
      <c r="D1" s="8" t="s">
        <v>4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5.75" customHeight="1" x14ac:dyDescent="0.15">
      <c r="A2" s="18" t="s">
        <v>19</v>
      </c>
      <c r="B2" s="19">
        <v>712723</v>
      </c>
      <c r="C2" s="19">
        <v>479340</v>
      </c>
      <c r="D2" s="20">
        <f t="shared" ref="D2:D438" si="0">C2/B2</f>
        <v>0.67254739919996964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75" customHeight="1" x14ac:dyDescent="0.15">
      <c r="A3" s="18" t="s">
        <v>20</v>
      </c>
      <c r="B3" s="19">
        <v>695797</v>
      </c>
      <c r="C3" s="19">
        <v>465342</v>
      </c>
      <c r="D3" s="20">
        <f t="shared" si="0"/>
        <v>0.66878989130450406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.75" customHeight="1" x14ac:dyDescent="0.15">
      <c r="A4" s="18" t="s">
        <v>21</v>
      </c>
      <c r="B4" s="19">
        <v>660468</v>
      </c>
      <c r="C4" s="19">
        <v>416885</v>
      </c>
      <c r="D4" s="20">
        <f t="shared" si="0"/>
        <v>0.63119636379052424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 customHeight="1" x14ac:dyDescent="0.15">
      <c r="A5" s="18" t="s">
        <v>22</v>
      </c>
      <c r="B5" s="19">
        <v>794121</v>
      </c>
      <c r="C5" s="19">
        <v>491080</v>
      </c>
      <c r="D5" s="20">
        <f t="shared" si="0"/>
        <v>0.61839442603834927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5.75" customHeight="1" x14ac:dyDescent="0.15">
      <c r="A6" s="18" t="s">
        <v>23</v>
      </c>
      <c r="B6" s="19">
        <v>785104</v>
      </c>
      <c r="C6" s="19">
        <v>472419</v>
      </c>
      <c r="D6" s="20">
        <f t="shared" si="0"/>
        <v>0.60172792394383423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 customHeight="1" x14ac:dyDescent="0.15">
      <c r="A7" s="18" t="s">
        <v>24</v>
      </c>
      <c r="B7" s="19">
        <v>757521</v>
      </c>
      <c r="C7" s="19">
        <v>451182</v>
      </c>
      <c r="D7" s="20">
        <f t="shared" si="0"/>
        <v>0.59560329020581604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 customHeight="1" x14ac:dyDescent="0.15">
      <c r="A8" s="18" t="s">
        <v>25</v>
      </c>
      <c r="B8" s="19">
        <v>793039</v>
      </c>
      <c r="C8" s="19">
        <v>466017</v>
      </c>
      <c r="D8" s="20">
        <f t="shared" si="0"/>
        <v>0.58763440385655685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.75" customHeight="1" x14ac:dyDescent="0.15">
      <c r="A9" s="18" t="s">
        <v>26</v>
      </c>
      <c r="B9" s="19">
        <v>694459</v>
      </c>
      <c r="C9" s="19">
        <v>393578</v>
      </c>
      <c r="D9" s="20">
        <f t="shared" si="0"/>
        <v>0.56674044112035415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customHeight="1" x14ac:dyDescent="0.15">
      <c r="A10" s="18" t="s">
        <v>27</v>
      </c>
      <c r="B10" s="19">
        <v>704494</v>
      </c>
      <c r="C10" s="19">
        <v>394916</v>
      </c>
      <c r="D10" s="20">
        <f t="shared" si="0"/>
        <v>0.56056687494854462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 customHeight="1" x14ac:dyDescent="0.15">
      <c r="A11" s="18" t="s">
        <v>28</v>
      </c>
      <c r="B11" s="19">
        <v>736340</v>
      </c>
      <c r="C11" s="19">
        <v>407657</v>
      </c>
      <c r="D11" s="20">
        <f t="shared" si="0"/>
        <v>0.55362604231740775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customHeight="1" x14ac:dyDescent="0.15">
      <c r="A12" s="18" t="s">
        <v>65</v>
      </c>
      <c r="B12" s="19">
        <v>659483</v>
      </c>
      <c r="C12" s="19">
        <v>361797</v>
      </c>
      <c r="D12" s="20">
        <f t="shared" si="0"/>
        <v>0.54860701488893571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 x14ac:dyDescent="0.15">
      <c r="A13" s="18" t="s">
        <v>66</v>
      </c>
      <c r="B13" s="19">
        <v>809153</v>
      </c>
      <c r="C13" s="19">
        <v>434883</v>
      </c>
      <c r="D13" s="20">
        <f t="shared" si="0"/>
        <v>0.53745459758537628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.75" customHeight="1" x14ac:dyDescent="0.15">
      <c r="A14" s="18" t="s">
        <v>67</v>
      </c>
      <c r="B14" s="19">
        <v>663867</v>
      </c>
      <c r="C14" s="19">
        <v>356197</v>
      </c>
      <c r="D14" s="20">
        <f t="shared" si="0"/>
        <v>0.53654873641858991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.75" customHeight="1" x14ac:dyDescent="0.15">
      <c r="A15" s="18" t="s">
        <v>68</v>
      </c>
      <c r="B15" s="19">
        <v>678001</v>
      </c>
      <c r="C15" s="19">
        <v>355642</v>
      </c>
      <c r="D15" s="20">
        <f t="shared" si="0"/>
        <v>0.52454494904874771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customHeight="1" x14ac:dyDescent="0.15">
      <c r="A16" s="18" t="s">
        <v>69</v>
      </c>
      <c r="B16" s="19">
        <v>760398</v>
      </c>
      <c r="C16" s="19">
        <v>397886</v>
      </c>
      <c r="D16" s="20">
        <f t="shared" si="0"/>
        <v>0.5232601874281626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.75" customHeight="1" x14ac:dyDescent="0.15">
      <c r="A17" s="18" t="s">
        <v>70</v>
      </c>
      <c r="B17" s="19">
        <v>716136</v>
      </c>
      <c r="C17" s="19">
        <v>374252</v>
      </c>
      <c r="D17" s="20">
        <f t="shared" si="0"/>
        <v>0.52259905939653917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5.75" customHeight="1" x14ac:dyDescent="0.15">
      <c r="A18" s="18" t="s">
        <v>71</v>
      </c>
      <c r="B18" s="19">
        <v>759704</v>
      </c>
      <c r="C18" s="19">
        <v>390745</v>
      </c>
      <c r="D18" s="20">
        <f t="shared" si="0"/>
        <v>0.51433847919716102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.75" customHeight="1" x14ac:dyDescent="0.15">
      <c r="A19" s="18" t="s">
        <v>72</v>
      </c>
      <c r="B19" s="19">
        <v>791211</v>
      </c>
      <c r="C19" s="19">
        <v>404883</v>
      </c>
      <c r="D19" s="20">
        <f t="shared" si="0"/>
        <v>0.51172569643243082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 customHeight="1" x14ac:dyDescent="0.15">
      <c r="A20" s="18" t="s">
        <v>73</v>
      </c>
      <c r="B20" s="19">
        <v>665539</v>
      </c>
      <c r="C20" s="19">
        <v>340276</v>
      </c>
      <c r="D20" s="20">
        <f t="shared" si="0"/>
        <v>0.51127882813779513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 x14ac:dyDescent="0.15">
      <c r="A21" s="18" t="s">
        <v>74</v>
      </c>
      <c r="B21" s="19">
        <v>706550</v>
      </c>
      <c r="C21" s="19">
        <v>354097</v>
      </c>
      <c r="D21" s="20">
        <f t="shared" si="0"/>
        <v>0.50116339961786149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 x14ac:dyDescent="0.15">
      <c r="A22" s="18" t="s">
        <v>75</v>
      </c>
      <c r="B22" s="19">
        <v>757972</v>
      </c>
      <c r="C22" s="19">
        <v>379126</v>
      </c>
      <c r="D22" s="20">
        <f t="shared" si="0"/>
        <v>0.50018470339273746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 x14ac:dyDescent="0.15">
      <c r="A23" s="18" t="s">
        <v>76</v>
      </c>
      <c r="B23" s="19">
        <v>728365</v>
      </c>
      <c r="C23" s="19">
        <v>359940</v>
      </c>
      <c r="D23" s="20">
        <f t="shared" si="0"/>
        <v>0.49417531045560947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 x14ac:dyDescent="0.15">
      <c r="A24" s="18" t="s">
        <v>77</v>
      </c>
      <c r="B24" s="19">
        <v>730957</v>
      </c>
      <c r="C24" s="19">
        <v>347766</v>
      </c>
      <c r="D24" s="20">
        <f t="shared" si="0"/>
        <v>0.4757680684363102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 x14ac:dyDescent="0.15">
      <c r="A25" s="18" t="s">
        <v>78</v>
      </c>
      <c r="B25" s="19">
        <v>738862</v>
      </c>
      <c r="C25" s="19">
        <v>351034</v>
      </c>
      <c r="D25" s="20">
        <f t="shared" si="0"/>
        <v>0.47510089840863384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 x14ac:dyDescent="0.15">
      <c r="A26" s="18" t="s">
        <v>79</v>
      </c>
      <c r="B26" s="19">
        <v>784469</v>
      </c>
      <c r="C26" s="19">
        <v>371721</v>
      </c>
      <c r="D26" s="20">
        <f t="shared" si="0"/>
        <v>0.47385046445429968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 customHeight="1" x14ac:dyDescent="0.15">
      <c r="A27" s="18" t="s">
        <v>80</v>
      </c>
      <c r="B27" s="19">
        <v>744804</v>
      </c>
      <c r="C27" s="19">
        <v>340644</v>
      </c>
      <c r="D27" s="20">
        <f t="shared" si="0"/>
        <v>0.45736059419659403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 customHeight="1" x14ac:dyDescent="0.15">
      <c r="A28" s="18" t="s">
        <v>81</v>
      </c>
      <c r="B28" s="19">
        <v>707513</v>
      </c>
      <c r="C28" s="19">
        <v>323450</v>
      </c>
      <c r="D28" s="20">
        <f t="shared" si="0"/>
        <v>0.45716474467606955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 customHeight="1" x14ac:dyDescent="0.15">
      <c r="A29" s="18" t="s">
        <v>82</v>
      </c>
      <c r="B29" s="19">
        <v>702455</v>
      </c>
      <c r="C29" s="19">
        <v>319777</v>
      </c>
      <c r="D29" s="20">
        <f t="shared" si="0"/>
        <v>0.45522773700806457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 x14ac:dyDescent="0.15">
      <c r="A30" s="18" t="s">
        <v>83</v>
      </c>
      <c r="B30" s="19">
        <v>761087</v>
      </c>
      <c r="C30" s="19">
        <v>330488</v>
      </c>
      <c r="D30" s="20">
        <f t="shared" si="0"/>
        <v>0.43423156616786257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 customHeight="1" x14ac:dyDescent="0.15">
      <c r="A31" s="18" t="s">
        <v>84</v>
      </c>
      <c r="B31" s="19">
        <v>804679</v>
      </c>
      <c r="C31" s="19">
        <v>336430</v>
      </c>
      <c r="D31" s="20">
        <f t="shared" si="0"/>
        <v>0.41809218334267451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 customHeight="1" x14ac:dyDescent="0.15">
      <c r="A32" s="18" t="s">
        <v>85</v>
      </c>
      <c r="B32" s="19">
        <v>747291</v>
      </c>
      <c r="C32" s="19">
        <v>306710</v>
      </c>
      <c r="D32" s="20">
        <f t="shared" si="0"/>
        <v>0.4104291367084576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 customHeight="1" x14ac:dyDescent="0.15">
      <c r="A33" s="18" t="s">
        <v>86</v>
      </c>
      <c r="B33" s="19">
        <v>757621</v>
      </c>
      <c r="C33" s="19">
        <v>294783</v>
      </c>
      <c r="D33" s="20">
        <f t="shared" si="0"/>
        <v>0.38909032352587902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 x14ac:dyDescent="0.15">
      <c r="A34" s="18" t="s">
        <v>87</v>
      </c>
      <c r="B34" s="19">
        <v>786925</v>
      </c>
      <c r="C34" s="19">
        <v>298391</v>
      </c>
      <c r="D34" s="20">
        <f t="shared" si="0"/>
        <v>0.37918607237030211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 customHeight="1" x14ac:dyDescent="0.15">
      <c r="A35" s="18" t="s">
        <v>88</v>
      </c>
      <c r="B35" s="19">
        <v>880550</v>
      </c>
      <c r="C35" s="19">
        <v>333074</v>
      </c>
      <c r="D35" s="20">
        <f t="shared" si="0"/>
        <v>0.37825677133609675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 x14ac:dyDescent="0.15">
      <c r="A36" s="18" t="s">
        <v>89</v>
      </c>
      <c r="B36" s="19">
        <v>743959</v>
      </c>
      <c r="C36" s="19">
        <v>274909</v>
      </c>
      <c r="D36" s="20">
        <f t="shared" si="0"/>
        <v>0.3695217075134517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 x14ac:dyDescent="0.15">
      <c r="A37" s="18" t="s">
        <v>90</v>
      </c>
      <c r="B37" s="19">
        <v>746155</v>
      </c>
      <c r="C37" s="19">
        <v>272635</v>
      </c>
      <c r="D37" s="20">
        <f t="shared" si="0"/>
        <v>0.36538654837131695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 x14ac:dyDescent="0.15">
      <c r="A38" s="18" t="s">
        <v>91</v>
      </c>
      <c r="B38" s="19">
        <v>801885</v>
      </c>
      <c r="C38" s="19">
        <v>288465</v>
      </c>
      <c r="D38" s="20">
        <f t="shared" si="0"/>
        <v>0.35973362763987354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 customHeight="1" x14ac:dyDescent="0.15">
      <c r="A39" s="18" t="s">
        <v>92</v>
      </c>
      <c r="B39" s="19">
        <v>738249</v>
      </c>
      <c r="C39" s="19">
        <v>262847</v>
      </c>
      <c r="D39" s="20">
        <f t="shared" si="0"/>
        <v>0.35604111891787188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 customHeight="1" x14ac:dyDescent="0.15">
      <c r="A40" s="18" t="s">
        <v>93</v>
      </c>
      <c r="B40" s="19">
        <v>768511</v>
      </c>
      <c r="C40" s="19">
        <v>272284</v>
      </c>
      <c r="D40" s="20">
        <f t="shared" si="0"/>
        <v>0.35430071918293948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 x14ac:dyDescent="0.15">
      <c r="A41" s="18" t="s">
        <v>94</v>
      </c>
      <c r="B41" s="19">
        <v>723334</v>
      </c>
      <c r="C41" s="19">
        <v>252862</v>
      </c>
      <c r="D41" s="20">
        <f t="shared" si="0"/>
        <v>0.34957847965117084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 x14ac:dyDescent="0.15">
      <c r="A42" s="18" t="s">
        <v>95</v>
      </c>
      <c r="B42" s="19">
        <v>747314</v>
      </c>
      <c r="C42" s="19">
        <v>257496</v>
      </c>
      <c r="D42" s="20">
        <f t="shared" si="0"/>
        <v>0.34456199134500359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.75" customHeight="1" x14ac:dyDescent="0.15">
      <c r="A43" s="18" t="s">
        <v>96</v>
      </c>
      <c r="B43" s="19">
        <v>812264</v>
      </c>
      <c r="C43" s="19">
        <v>276374</v>
      </c>
      <c r="D43" s="20">
        <f t="shared" si="0"/>
        <v>0.34025144534289342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 x14ac:dyDescent="0.15">
      <c r="A44" s="18" t="s">
        <v>97</v>
      </c>
      <c r="B44" s="19">
        <v>710573</v>
      </c>
      <c r="C44" s="19">
        <v>234575</v>
      </c>
      <c r="D44" s="20">
        <f t="shared" si="0"/>
        <v>0.33012090242663317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 x14ac:dyDescent="0.15">
      <c r="A45" s="18" t="s">
        <v>98</v>
      </c>
      <c r="B45" s="19">
        <v>732981</v>
      </c>
      <c r="C45" s="19">
        <v>239144</v>
      </c>
      <c r="D45" s="20">
        <f t="shared" si="0"/>
        <v>0.32626220870663769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3" x14ac:dyDescent="0.15">
      <c r="A46" s="18" t="s">
        <v>99</v>
      </c>
      <c r="B46" s="19">
        <v>678122</v>
      </c>
      <c r="C46" s="19">
        <v>217977</v>
      </c>
      <c r="D46" s="20">
        <f t="shared" si="0"/>
        <v>0.32144215937545162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3" x14ac:dyDescent="0.15">
      <c r="A47" s="18" t="s">
        <v>100</v>
      </c>
      <c r="B47" s="19">
        <v>714720</v>
      </c>
      <c r="C47" s="19">
        <v>224512</v>
      </c>
      <c r="D47" s="20">
        <f t="shared" si="0"/>
        <v>0.31412581150660396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3" x14ac:dyDescent="0.15">
      <c r="A48" s="18" t="s">
        <v>101</v>
      </c>
      <c r="B48" s="19">
        <v>760466</v>
      </c>
      <c r="C48" s="19">
        <v>235061</v>
      </c>
      <c r="D48" s="20">
        <f t="shared" si="0"/>
        <v>0.30910126159486417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3" x14ac:dyDescent="0.15">
      <c r="A49" s="18" t="s">
        <v>102</v>
      </c>
      <c r="B49" s="19">
        <v>795633</v>
      </c>
      <c r="C49" s="19">
        <v>236352</v>
      </c>
      <c r="D49" s="20">
        <f t="shared" si="0"/>
        <v>0.29706158492671875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3" x14ac:dyDescent="0.15">
      <c r="A50" s="18" t="s">
        <v>103</v>
      </c>
      <c r="B50" s="19">
        <v>744385</v>
      </c>
      <c r="C50" s="19">
        <v>217918</v>
      </c>
      <c r="D50" s="20">
        <f t="shared" si="0"/>
        <v>0.29274904787173306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3" x14ac:dyDescent="0.15">
      <c r="A51" s="18" t="s">
        <v>104</v>
      </c>
      <c r="B51" s="19">
        <v>839504</v>
      </c>
      <c r="C51" s="19">
        <v>237772</v>
      </c>
      <c r="D51" s="20">
        <f t="shared" si="0"/>
        <v>0.28322914482837486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3" x14ac:dyDescent="0.15">
      <c r="A52" s="18" t="s">
        <v>105</v>
      </c>
      <c r="B52" s="19">
        <v>732245</v>
      </c>
      <c r="C52" s="19">
        <v>203864</v>
      </c>
      <c r="D52" s="20">
        <f t="shared" si="0"/>
        <v>0.27840954871661805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3" x14ac:dyDescent="0.15">
      <c r="A53" s="18" t="s">
        <v>106</v>
      </c>
      <c r="B53" s="19">
        <v>769595</v>
      </c>
      <c r="C53" s="19">
        <v>213965</v>
      </c>
      <c r="D53" s="20">
        <f t="shared" si="0"/>
        <v>0.27802285617759992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3" x14ac:dyDescent="0.15">
      <c r="A54" s="18" t="s">
        <v>107</v>
      </c>
      <c r="B54" s="19">
        <v>715346</v>
      </c>
      <c r="C54" s="19">
        <v>196891</v>
      </c>
      <c r="D54" s="20">
        <f t="shared" si="0"/>
        <v>0.27523883547262445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3" x14ac:dyDescent="0.15">
      <c r="A55" s="18" t="s">
        <v>108</v>
      </c>
      <c r="B55" s="19">
        <v>727380</v>
      </c>
      <c r="C55" s="19">
        <v>196199</v>
      </c>
      <c r="D55" s="20">
        <f t="shared" si="0"/>
        <v>0.26973383925870936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3" x14ac:dyDescent="0.15">
      <c r="A56" s="18" t="s">
        <v>109</v>
      </c>
      <c r="B56" s="19">
        <v>731341</v>
      </c>
      <c r="C56" s="19">
        <v>194577</v>
      </c>
      <c r="D56" s="20">
        <f t="shared" si="0"/>
        <v>0.2660550960495856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3" x14ac:dyDescent="0.15">
      <c r="A57" s="18" t="s">
        <v>110</v>
      </c>
      <c r="B57" s="19">
        <v>767352</v>
      </c>
      <c r="C57" s="19">
        <v>200069</v>
      </c>
      <c r="D57" s="20">
        <f t="shared" si="0"/>
        <v>0.26072649839969142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3" x14ac:dyDescent="0.15">
      <c r="A58" s="18" t="s">
        <v>111</v>
      </c>
      <c r="B58" s="19">
        <v>708409</v>
      </c>
      <c r="C58" s="19">
        <v>183949</v>
      </c>
      <c r="D58" s="20">
        <f t="shared" si="0"/>
        <v>0.25966496755405422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3" x14ac:dyDescent="0.15">
      <c r="A59" s="18" t="s">
        <v>112</v>
      </c>
      <c r="B59" s="19">
        <v>740700</v>
      </c>
      <c r="C59" s="19">
        <v>188551</v>
      </c>
      <c r="D59" s="20">
        <f t="shared" si="0"/>
        <v>0.25455785068178749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3" x14ac:dyDescent="0.15">
      <c r="A60" s="18" t="s">
        <v>113</v>
      </c>
      <c r="B60" s="19">
        <v>718076</v>
      </c>
      <c r="C60" s="19">
        <v>182343</v>
      </c>
      <c r="D60" s="20">
        <f t="shared" si="0"/>
        <v>0.2539327313543413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3" x14ac:dyDescent="0.15">
      <c r="A61" s="18" t="s">
        <v>114</v>
      </c>
      <c r="B61" s="19">
        <v>783545</v>
      </c>
      <c r="C61" s="19">
        <v>197823</v>
      </c>
      <c r="D61" s="20">
        <f t="shared" si="0"/>
        <v>0.25247177890229661</v>
      </c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3" x14ac:dyDescent="0.15">
      <c r="A62" s="18" t="s">
        <v>115</v>
      </c>
      <c r="B62" s="19">
        <v>717231</v>
      </c>
      <c r="C62" s="19">
        <v>176461</v>
      </c>
      <c r="D62" s="20">
        <f t="shared" si="0"/>
        <v>0.24603091612046885</v>
      </c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3" x14ac:dyDescent="0.15">
      <c r="A63" s="18" t="s">
        <v>116</v>
      </c>
      <c r="B63" s="19">
        <v>777696</v>
      </c>
      <c r="C63" s="19">
        <v>190935</v>
      </c>
      <c r="D63" s="20">
        <f t="shared" si="0"/>
        <v>0.24551367115170966</v>
      </c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3" x14ac:dyDescent="0.15">
      <c r="A64" s="18" t="s">
        <v>117</v>
      </c>
      <c r="B64" s="19">
        <v>820086</v>
      </c>
      <c r="C64" s="19">
        <v>198972</v>
      </c>
      <c r="D64" s="20">
        <f t="shared" si="0"/>
        <v>0.2426233346258807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3" x14ac:dyDescent="0.15">
      <c r="A65" s="18" t="s">
        <v>118</v>
      </c>
      <c r="B65" s="19">
        <v>790111</v>
      </c>
      <c r="C65" s="19">
        <v>187266</v>
      </c>
      <c r="D65" s="20">
        <f t="shared" si="0"/>
        <v>0.23701226789653607</v>
      </c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3" x14ac:dyDescent="0.15">
      <c r="A66" s="18" t="s">
        <v>119</v>
      </c>
      <c r="B66" s="19">
        <v>774983</v>
      </c>
      <c r="C66" s="19">
        <v>183657</v>
      </c>
      <c r="D66" s="20">
        <f t="shared" si="0"/>
        <v>0.23698197250778405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3" x14ac:dyDescent="0.15">
      <c r="A67" s="18" t="s">
        <v>120</v>
      </c>
      <c r="B67" s="19">
        <v>754636</v>
      </c>
      <c r="C67" s="19">
        <v>173443</v>
      </c>
      <c r="D67" s="20">
        <f t="shared" si="0"/>
        <v>0.22983663647109334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3" x14ac:dyDescent="0.15">
      <c r="A68" s="18" t="s">
        <v>121</v>
      </c>
      <c r="B68" s="19">
        <v>765124</v>
      </c>
      <c r="C68" s="19">
        <v>174846</v>
      </c>
      <c r="D68" s="20">
        <f t="shared" si="0"/>
        <v>0.22851982162368453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3" x14ac:dyDescent="0.15">
      <c r="A69" s="18" t="s">
        <v>122</v>
      </c>
      <c r="B69" s="19">
        <v>797935</v>
      </c>
      <c r="C69" s="19">
        <v>180732</v>
      </c>
      <c r="D69" s="20">
        <f t="shared" si="0"/>
        <v>0.22649965222731175</v>
      </c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3" x14ac:dyDescent="0.15">
      <c r="A70" s="18" t="s">
        <v>123</v>
      </c>
      <c r="B70" s="19">
        <v>967171</v>
      </c>
      <c r="C70" s="19">
        <v>217594</v>
      </c>
      <c r="D70" s="20">
        <f t="shared" si="0"/>
        <v>0.22497986395373723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3" x14ac:dyDescent="0.15">
      <c r="A71" s="18" t="s">
        <v>124</v>
      </c>
      <c r="B71" s="19">
        <v>871589</v>
      </c>
      <c r="C71" s="19">
        <v>195920</v>
      </c>
      <c r="D71" s="20">
        <f t="shared" si="0"/>
        <v>0.22478484698636628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3" x14ac:dyDescent="0.15">
      <c r="A72" s="18" t="s">
        <v>125</v>
      </c>
      <c r="B72" s="19">
        <v>749110</v>
      </c>
      <c r="C72" s="19">
        <v>167681</v>
      </c>
      <c r="D72" s="20">
        <f t="shared" si="0"/>
        <v>0.22384029047803394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3" x14ac:dyDescent="0.15">
      <c r="A73" s="18" t="s">
        <v>126</v>
      </c>
      <c r="B73" s="19">
        <v>771847</v>
      </c>
      <c r="C73" s="19">
        <v>170287</v>
      </c>
      <c r="D73" s="20">
        <f t="shared" si="0"/>
        <v>0.22062273999898943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3" x14ac:dyDescent="0.15">
      <c r="A74" s="18" t="s">
        <v>127</v>
      </c>
      <c r="B74" s="19">
        <v>804816</v>
      </c>
      <c r="C74" s="19">
        <v>173170</v>
      </c>
      <c r="D74" s="20">
        <f t="shared" si="0"/>
        <v>0.21516719349515914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3" x14ac:dyDescent="0.15">
      <c r="A75" s="18" t="s">
        <v>128</v>
      </c>
      <c r="B75" s="19">
        <v>788131</v>
      </c>
      <c r="C75" s="19">
        <v>169358</v>
      </c>
      <c r="D75" s="20">
        <f t="shared" si="0"/>
        <v>0.2148855964300351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3" x14ac:dyDescent="0.15">
      <c r="A76" s="18" t="s">
        <v>129</v>
      </c>
      <c r="B76" s="19">
        <v>753696</v>
      </c>
      <c r="C76" s="19">
        <v>160048</v>
      </c>
      <c r="D76" s="20">
        <f t="shared" si="0"/>
        <v>0.21235086825457478</v>
      </c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3" x14ac:dyDescent="0.15">
      <c r="A77" s="18" t="s">
        <v>130</v>
      </c>
      <c r="B77" s="19">
        <v>738174</v>
      </c>
      <c r="C77" s="19">
        <v>153069</v>
      </c>
      <c r="D77" s="20">
        <f t="shared" si="0"/>
        <v>0.20736167895374261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3" x14ac:dyDescent="0.15">
      <c r="A78" s="18" t="s">
        <v>131</v>
      </c>
      <c r="B78" s="19">
        <v>740979</v>
      </c>
      <c r="C78" s="19">
        <v>153148</v>
      </c>
      <c r="D78" s="20">
        <f t="shared" si="0"/>
        <v>0.20668332031002229</v>
      </c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3" x14ac:dyDescent="0.15">
      <c r="A79" s="18" t="s">
        <v>132</v>
      </c>
      <c r="B79" s="19">
        <v>772716</v>
      </c>
      <c r="C79" s="19">
        <v>158359</v>
      </c>
      <c r="D79" s="20">
        <f t="shared" si="0"/>
        <v>0.20493816615677687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3" x14ac:dyDescent="0.15">
      <c r="A80" s="18" t="s">
        <v>133</v>
      </c>
      <c r="B80" s="19">
        <v>756375</v>
      </c>
      <c r="C80" s="19">
        <v>153235</v>
      </c>
      <c r="D80" s="20">
        <f t="shared" si="0"/>
        <v>0.20259130722194679</v>
      </c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3" x14ac:dyDescent="0.15">
      <c r="A81" s="18" t="s">
        <v>134</v>
      </c>
      <c r="B81" s="19">
        <v>803976</v>
      </c>
      <c r="C81" s="19">
        <v>162756</v>
      </c>
      <c r="D81" s="20">
        <f t="shared" si="0"/>
        <v>0.20243887877250066</v>
      </c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3" x14ac:dyDescent="0.15">
      <c r="A82" s="18" t="s">
        <v>135</v>
      </c>
      <c r="B82" s="19">
        <v>743410</v>
      </c>
      <c r="C82" s="19">
        <v>149840</v>
      </c>
      <c r="D82" s="20">
        <f t="shared" si="0"/>
        <v>0.2015576868753447</v>
      </c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3" x14ac:dyDescent="0.15">
      <c r="A83" s="18" t="s">
        <v>136</v>
      </c>
      <c r="B83" s="19">
        <v>763380</v>
      </c>
      <c r="C83" s="19">
        <v>149184</v>
      </c>
      <c r="D83" s="20">
        <f t="shared" si="0"/>
        <v>0.19542560716812071</v>
      </c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3" x14ac:dyDescent="0.15">
      <c r="A84" s="18" t="s">
        <v>137</v>
      </c>
      <c r="B84" s="19">
        <v>792434</v>
      </c>
      <c r="C84" s="19">
        <v>153740</v>
      </c>
      <c r="D84" s="20">
        <f t="shared" si="0"/>
        <v>0.19400984813877245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3" x14ac:dyDescent="0.15">
      <c r="A85" s="18" t="s">
        <v>138</v>
      </c>
      <c r="B85" s="19">
        <v>812385</v>
      </c>
      <c r="C85" s="19">
        <v>155347</v>
      </c>
      <c r="D85" s="20">
        <f t="shared" si="0"/>
        <v>0.19122337315435414</v>
      </c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3" x14ac:dyDescent="0.15">
      <c r="A86" s="18" t="s">
        <v>139</v>
      </c>
      <c r="B86" s="19">
        <v>809820</v>
      </c>
      <c r="C86" s="19">
        <v>154737</v>
      </c>
      <c r="D86" s="20">
        <f t="shared" si="0"/>
        <v>0.19107579462102689</v>
      </c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3" x14ac:dyDescent="0.15">
      <c r="A87" s="18" t="s">
        <v>140</v>
      </c>
      <c r="B87" s="19">
        <v>809610</v>
      </c>
      <c r="C87" s="19">
        <v>154046</v>
      </c>
      <c r="D87" s="20">
        <f t="shared" si="0"/>
        <v>0.19027185929027557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3" x14ac:dyDescent="0.15">
      <c r="A88" s="18" t="s">
        <v>141</v>
      </c>
      <c r="B88" s="19">
        <v>739410</v>
      </c>
      <c r="C88" s="19">
        <v>140674</v>
      </c>
      <c r="D88" s="20">
        <f t="shared" si="0"/>
        <v>0.19025168715597571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3" x14ac:dyDescent="0.15">
      <c r="A89" s="18" t="s">
        <v>142</v>
      </c>
      <c r="B89" s="19">
        <v>704844</v>
      </c>
      <c r="C89" s="19">
        <v>133604</v>
      </c>
      <c r="D89" s="20">
        <f t="shared" si="0"/>
        <v>0.18955116309424497</v>
      </c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3" x14ac:dyDescent="0.15">
      <c r="A90" s="18" t="s">
        <v>143</v>
      </c>
      <c r="B90" s="19">
        <v>699385</v>
      </c>
      <c r="C90" s="19">
        <v>132504</v>
      </c>
      <c r="D90" s="20">
        <f t="shared" si="0"/>
        <v>0.18945788085246323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3" x14ac:dyDescent="0.15">
      <c r="A91" s="18" t="s">
        <v>144</v>
      </c>
      <c r="B91" s="19">
        <v>858938</v>
      </c>
      <c r="C91" s="19">
        <v>159101</v>
      </c>
      <c r="D91" s="20">
        <f t="shared" si="0"/>
        <v>0.18522990017905833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3" x14ac:dyDescent="0.15">
      <c r="A92" s="18" t="s">
        <v>145</v>
      </c>
      <c r="B92" s="19">
        <v>736750</v>
      </c>
      <c r="C92" s="19">
        <v>135926</v>
      </c>
      <c r="D92" s="20">
        <f t="shared" si="0"/>
        <v>0.18449406175771971</v>
      </c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3" x14ac:dyDescent="0.15">
      <c r="A93" s="18" t="s">
        <v>146</v>
      </c>
      <c r="B93" s="19">
        <v>714756</v>
      </c>
      <c r="C93" s="19">
        <v>130246</v>
      </c>
      <c r="D93" s="20">
        <f t="shared" si="0"/>
        <v>0.18222442343960737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3" x14ac:dyDescent="0.15">
      <c r="A94" s="18" t="s">
        <v>147</v>
      </c>
      <c r="B94" s="19">
        <v>707190</v>
      </c>
      <c r="C94" s="19">
        <v>128856</v>
      </c>
      <c r="D94" s="20">
        <f t="shared" si="0"/>
        <v>0.18220845883001741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3" x14ac:dyDescent="0.15">
      <c r="A95" s="18" t="s">
        <v>148</v>
      </c>
      <c r="B95" s="19">
        <v>697467</v>
      </c>
      <c r="C95" s="19">
        <v>126928</v>
      </c>
      <c r="D95" s="20">
        <f t="shared" si="0"/>
        <v>0.18198423724706689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3" x14ac:dyDescent="0.15">
      <c r="A96" s="18" t="s">
        <v>149</v>
      </c>
      <c r="B96" s="19">
        <v>725634</v>
      </c>
      <c r="C96" s="19">
        <v>130913</v>
      </c>
      <c r="D96" s="20">
        <f t="shared" si="0"/>
        <v>0.18041188808683165</v>
      </c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3" x14ac:dyDescent="0.15">
      <c r="A97" s="18" t="s">
        <v>150</v>
      </c>
      <c r="B97" s="19">
        <v>782973</v>
      </c>
      <c r="C97" s="19">
        <v>140825</v>
      </c>
      <c r="D97" s="20">
        <f t="shared" si="0"/>
        <v>0.17985933103695786</v>
      </c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3" x14ac:dyDescent="0.15">
      <c r="A98" s="18" t="s">
        <v>151</v>
      </c>
      <c r="B98" s="19">
        <v>683571</v>
      </c>
      <c r="C98" s="19">
        <v>122406</v>
      </c>
      <c r="D98" s="20">
        <f t="shared" si="0"/>
        <v>0.17906845082661493</v>
      </c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3" x14ac:dyDescent="0.15">
      <c r="A99" s="18" t="s">
        <v>152</v>
      </c>
      <c r="B99" s="19">
        <v>731297</v>
      </c>
      <c r="C99" s="19">
        <v>129837</v>
      </c>
      <c r="D99" s="20">
        <f t="shared" si="0"/>
        <v>0.17754346045450753</v>
      </c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3" x14ac:dyDescent="0.15">
      <c r="A100" s="18" t="s">
        <v>153</v>
      </c>
      <c r="B100" s="19">
        <v>756016</v>
      </c>
      <c r="C100" s="19">
        <v>133509</v>
      </c>
      <c r="D100" s="20">
        <f t="shared" si="0"/>
        <v>0.17659546887896552</v>
      </c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3" x14ac:dyDescent="0.15">
      <c r="A101" s="18" t="s">
        <v>154</v>
      </c>
      <c r="B101" s="19">
        <v>671115</v>
      </c>
      <c r="C101" s="19">
        <v>117802</v>
      </c>
      <c r="D101" s="20">
        <f t="shared" si="0"/>
        <v>0.1755317643026903</v>
      </c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3" x14ac:dyDescent="0.15">
      <c r="A102" s="18" t="s">
        <v>155</v>
      </c>
      <c r="B102" s="19">
        <v>725555</v>
      </c>
      <c r="C102" s="19">
        <v>125469</v>
      </c>
      <c r="D102" s="20">
        <f t="shared" si="0"/>
        <v>0.1729283100523048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3" x14ac:dyDescent="0.15">
      <c r="A103" s="18" t="s">
        <v>156</v>
      </c>
      <c r="B103" s="19">
        <v>687072</v>
      </c>
      <c r="C103" s="19">
        <v>117582</v>
      </c>
      <c r="D103" s="20">
        <f t="shared" si="0"/>
        <v>0.17113490289227329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3" x14ac:dyDescent="0.15">
      <c r="A104" s="18" t="s">
        <v>157</v>
      </c>
      <c r="B104" s="19">
        <v>718802</v>
      </c>
      <c r="C104" s="19">
        <v>122385</v>
      </c>
      <c r="D104" s="20">
        <f t="shared" si="0"/>
        <v>0.17026246448952562</v>
      </c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3" x14ac:dyDescent="0.15">
      <c r="A105" s="18" t="s">
        <v>158</v>
      </c>
      <c r="B105" s="19">
        <v>724622</v>
      </c>
      <c r="C105" s="19">
        <v>122626</v>
      </c>
      <c r="D105" s="20">
        <f t="shared" si="0"/>
        <v>0.1692275420840107</v>
      </c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3" x14ac:dyDescent="0.15">
      <c r="A106" s="18" t="s">
        <v>159</v>
      </c>
      <c r="B106" s="19">
        <v>758275</v>
      </c>
      <c r="C106" s="19">
        <v>127519</v>
      </c>
      <c r="D106" s="20">
        <f t="shared" si="0"/>
        <v>0.16816985921993999</v>
      </c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3" x14ac:dyDescent="0.15">
      <c r="A107" s="18" t="s">
        <v>160</v>
      </c>
      <c r="B107" s="19">
        <v>725301</v>
      </c>
      <c r="C107" s="19">
        <v>121710</v>
      </c>
      <c r="D107" s="20">
        <f t="shared" si="0"/>
        <v>0.16780619356653306</v>
      </c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3" x14ac:dyDescent="0.15">
      <c r="A108" s="18" t="s">
        <v>161</v>
      </c>
      <c r="B108" s="19">
        <v>781313</v>
      </c>
      <c r="C108" s="19">
        <v>130277</v>
      </c>
      <c r="D108" s="20">
        <f t="shared" si="0"/>
        <v>0.16674111399656733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3" x14ac:dyDescent="0.15">
      <c r="A109" s="18" t="s">
        <v>162</v>
      </c>
      <c r="B109" s="19">
        <v>764304</v>
      </c>
      <c r="C109" s="19">
        <v>126848</v>
      </c>
      <c r="D109" s="20">
        <f t="shared" si="0"/>
        <v>0.16596537503401787</v>
      </c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3" x14ac:dyDescent="0.15">
      <c r="A110" s="18" t="s">
        <v>163</v>
      </c>
      <c r="B110" s="19">
        <v>813878</v>
      </c>
      <c r="C110" s="19">
        <v>132600</v>
      </c>
      <c r="D110" s="20">
        <f t="shared" si="0"/>
        <v>0.16292368143628405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3" x14ac:dyDescent="0.15">
      <c r="A111" s="18" t="s">
        <v>164</v>
      </c>
      <c r="B111" s="19">
        <v>777745</v>
      </c>
      <c r="C111" s="19">
        <v>122972</v>
      </c>
      <c r="D111" s="20">
        <f t="shared" si="0"/>
        <v>0.15811352049836386</v>
      </c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3" x14ac:dyDescent="0.15">
      <c r="A112" s="18" t="s">
        <v>165</v>
      </c>
      <c r="B112" s="19">
        <v>808723</v>
      </c>
      <c r="C112" s="19">
        <v>127840</v>
      </c>
      <c r="D112" s="20">
        <f t="shared" si="0"/>
        <v>0.15807637472904815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3" x14ac:dyDescent="0.15">
      <c r="A113" s="18" t="s">
        <v>166</v>
      </c>
      <c r="B113" s="19">
        <v>749808</v>
      </c>
      <c r="C113" s="19">
        <v>118355</v>
      </c>
      <c r="D113" s="20">
        <f t="shared" si="0"/>
        <v>0.15784707551799929</v>
      </c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3" x14ac:dyDescent="0.15">
      <c r="A114" s="18" t="s">
        <v>167</v>
      </c>
      <c r="B114" s="19">
        <v>716235</v>
      </c>
      <c r="C114" s="19">
        <v>112356</v>
      </c>
      <c r="D114" s="20">
        <f t="shared" si="0"/>
        <v>0.15687030094871096</v>
      </c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3" x14ac:dyDescent="0.15">
      <c r="A115" s="18" t="s">
        <v>168</v>
      </c>
      <c r="B115" s="19">
        <v>718565</v>
      </c>
      <c r="C115" s="19">
        <v>111729</v>
      </c>
      <c r="D115" s="20">
        <f t="shared" si="0"/>
        <v>0.15548906501151602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3" x14ac:dyDescent="0.15">
      <c r="A116" s="18" t="s">
        <v>169</v>
      </c>
      <c r="B116" s="19">
        <v>715049</v>
      </c>
      <c r="C116" s="19">
        <v>111042</v>
      </c>
      <c r="D116" s="20">
        <f t="shared" si="0"/>
        <v>0.15529285405615559</v>
      </c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3" x14ac:dyDescent="0.15">
      <c r="A117" s="18" t="s">
        <v>170</v>
      </c>
      <c r="B117" s="19">
        <v>725177</v>
      </c>
      <c r="C117" s="19">
        <v>111873</v>
      </c>
      <c r="D117" s="20">
        <f t="shared" si="0"/>
        <v>0.15426992306705811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3" x14ac:dyDescent="0.15">
      <c r="A118" s="18" t="s">
        <v>171</v>
      </c>
      <c r="B118" s="19">
        <v>785042</v>
      </c>
      <c r="C118" s="19">
        <v>120536</v>
      </c>
      <c r="D118" s="20">
        <f t="shared" si="0"/>
        <v>0.15354082966261678</v>
      </c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3" x14ac:dyDescent="0.15">
      <c r="A119" s="18" t="s">
        <v>172</v>
      </c>
      <c r="B119" s="19">
        <v>775198</v>
      </c>
      <c r="C119" s="19">
        <v>118712</v>
      </c>
      <c r="D119" s="20">
        <f t="shared" si="0"/>
        <v>0.15313764999393703</v>
      </c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3" x14ac:dyDescent="0.15">
      <c r="A120" s="18" t="s">
        <v>173</v>
      </c>
      <c r="B120" s="19">
        <v>713595</v>
      </c>
      <c r="C120" s="19">
        <v>109254</v>
      </c>
      <c r="D120" s="20">
        <f t="shared" si="0"/>
        <v>0.15310365123074013</v>
      </c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3" x14ac:dyDescent="0.15">
      <c r="A121" s="18" t="s">
        <v>174</v>
      </c>
      <c r="B121" s="19">
        <v>795467</v>
      </c>
      <c r="C121" s="19">
        <v>121753</v>
      </c>
      <c r="D121" s="20">
        <f t="shared" si="0"/>
        <v>0.15305851782663518</v>
      </c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3" x14ac:dyDescent="0.15">
      <c r="A122" s="18" t="s">
        <v>175</v>
      </c>
      <c r="B122" s="19">
        <v>729582</v>
      </c>
      <c r="C122" s="19">
        <v>111129</v>
      </c>
      <c r="D122" s="20">
        <f t="shared" si="0"/>
        <v>0.15231872496854362</v>
      </c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3" x14ac:dyDescent="0.15">
      <c r="A123" s="18" t="s">
        <v>176</v>
      </c>
      <c r="B123" s="19">
        <v>762960</v>
      </c>
      <c r="C123" s="19">
        <v>114729</v>
      </c>
      <c r="D123" s="20">
        <f t="shared" si="0"/>
        <v>0.15037354513998114</v>
      </c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3" x14ac:dyDescent="0.15">
      <c r="A124" s="18" t="s">
        <v>177</v>
      </c>
      <c r="B124" s="19">
        <v>753363</v>
      </c>
      <c r="C124" s="19">
        <v>111541</v>
      </c>
      <c r="D124" s="20">
        <f t="shared" si="0"/>
        <v>0.14805744375553351</v>
      </c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3" x14ac:dyDescent="0.15">
      <c r="A125" s="18" t="s">
        <v>178</v>
      </c>
      <c r="B125" s="19">
        <v>712272</v>
      </c>
      <c r="C125" s="19">
        <v>104950</v>
      </c>
      <c r="D125" s="20">
        <f t="shared" si="0"/>
        <v>0.14734539614080014</v>
      </c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3" x14ac:dyDescent="0.15">
      <c r="A126" s="18" t="s">
        <v>179</v>
      </c>
      <c r="B126" s="19">
        <v>935386</v>
      </c>
      <c r="C126" s="19">
        <v>136922</v>
      </c>
      <c r="D126" s="20">
        <f t="shared" si="0"/>
        <v>0.14638021095034565</v>
      </c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3" x14ac:dyDescent="0.15">
      <c r="A127" s="18" t="s">
        <v>180</v>
      </c>
      <c r="B127" s="19">
        <v>756447</v>
      </c>
      <c r="C127" s="19">
        <v>110474</v>
      </c>
      <c r="D127" s="20">
        <f t="shared" si="0"/>
        <v>0.1460432786434476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3" x14ac:dyDescent="0.15">
      <c r="A128" s="18" t="s">
        <v>181</v>
      </c>
      <c r="B128" s="19">
        <v>715259</v>
      </c>
      <c r="C128" s="19">
        <v>103803</v>
      </c>
      <c r="D128" s="20">
        <f t="shared" si="0"/>
        <v>0.14512645069827854</v>
      </c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3" x14ac:dyDescent="0.15">
      <c r="A129" s="18" t="s">
        <v>182</v>
      </c>
      <c r="B129" s="19">
        <v>806638</v>
      </c>
      <c r="C129" s="19">
        <v>112895</v>
      </c>
      <c r="D129" s="20">
        <f t="shared" si="0"/>
        <v>0.13995745303345491</v>
      </c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3" x14ac:dyDescent="0.15">
      <c r="A130" s="18" t="s">
        <v>183</v>
      </c>
      <c r="B130" s="19">
        <v>772433</v>
      </c>
      <c r="C130" s="19">
        <v>106135</v>
      </c>
      <c r="D130" s="20">
        <f t="shared" si="0"/>
        <v>0.13740350295753806</v>
      </c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3" x14ac:dyDescent="0.15">
      <c r="A131" s="18" t="s">
        <v>184</v>
      </c>
      <c r="B131" s="19">
        <v>758943</v>
      </c>
      <c r="C131" s="19">
        <v>103706</v>
      </c>
      <c r="D131" s="20">
        <f t="shared" si="0"/>
        <v>0.13664530801390881</v>
      </c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3" x14ac:dyDescent="0.15">
      <c r="A132" s="18" t="s">
        <v>185</v>
      </c>
      <c r="B132" s="19">
        <v>784532</v>
      </c>
      <c r="C132" s="19">
        <v>106063</v>
      </c>
      <c r="D132" s="20">
        <f t="shared" si="0"/>
        <v>0.13519270087134749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3" x14ac:dyDescent="0.15">
      <c r="A133" s="18" t="s">
        <v>186</v>
      </c>
      <c r="B133" s="19">
        <v>817147</v>
      </c>
      <c r="C133" s="19">
        <v>110412</v>
      </c>
      <c r="D133" s="20">
        <f t="shared" si="0"/>
        <v>0.13511889537622973</v>
      </c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3" x14ac:dyDescent="0.15">
      <c r="A134" s="18" t="s">
        <v>187</v>
      </c>
      <c r="B134" s="19">
        <v>780772</v>
      </c>
      <c r="C134" s="19">
        <v>104795</v>
      </c>
      <c r="D134" s="20">
        <f t="shared" si="0"/>
        <v>0.13421972099409302</v>
      </c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3" x14ac:dyDescent="0.15">
      <c r="A135" s="18" t="s">
        <v>188</v>
      </c>
      <c r="B135" s="19">
        <v>822465</v>
      </c>
      <c r="C135" s="19">
        <v>109854</v>
      </c>
      <c r="D135" s="20">
        <f t="shared" si="0"/>
        <v>0.13356677791760135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3" x14ac:dyDescent="0.15">
      <c r="A136" s="18" t="s">
        <v>189</v>
      </c>
      <c r="B136" s="19">
        <v>769852</v>
      </c>
      <c r="C136" s="19">
        <v>102562</v>
      </c>
      <c r="D136" s="20">
        <f t="shared" si="0"/>
        <v>0.13322300909785256</v>
      </c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3" x14ac:dyDescent="0.15">
      <c r="A137" s="18" t="s">
        <v>190</v>
      </c>
      <c r="B137" s="19">
        <v>784852</v>
      </c>
      <c r="C137" s="19">
        <v>103425</v>
      </c>
      <c r="D137" s="20">
        <f t="shared" si="0"/>
        <v>0.13177643683140261</v>
      </c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3" x14ac:dyDescent="0.15">
      <c r="A138" s="18" t="s">
        <v>191</v>
      </c>
      <c r="B138" s="19">
        <v>685427</v>
      </c>
      <c r="C138" s="19">
        <v>90137</v>
      </c>
      <c r="D138" s="20">
        <f t="shared" si="0"/>
        <v>0.13150488673483829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3" x14ac:dyDescent="0.15">
      <c r="A139" s="18" t="s">
        <v>192</v>
      </c>
      <c r="B139" s="19">
        <v>754299</v>
      </c>
      <c r="C139" s="19">
        <v>98130</v>
      </c>
      <c r="D139" s="20">
        <f t="shared" si="0"/>
        <v>0.13009429947540696</v>
      </c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3" x14ac:dyDescent="0.15">
      <c r="A140" s="18" t="s">
        <v>193</v>
      </c>
      <c r="B140" s="19">
        <v>803041</v>
      </c>
      <c r="C140" s="19">
        <v>104364</v>
      </c>
      <c r="D140" s="20">
        <f t="shared" si="0"/>
        <v>0.12996098580271742</v>
      </c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3" x14ac:dyDescent="0.15">
      <c r="A141" s="18" t="s">
        <v>194</v>
      </c>
      <c r="B141" s="19">
        <v>798464</v>
      </c>
      <c r="C141" s="19">
        <v>103443</v>
      </c>
      <c r="D141" s="20">
        <f t="shared" si="0"/>
        <v>0.12955249078230202</v>
      </c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3" x14ac:dyDescent="0.15">
      <c r="A142" s="18" t="s">
        <v>195</v>
      </c>
      <c r="B142" s="19">
        <v>793513</v>
      </c>
      <c r="C142" s="19">
        <v>102109</v>
      </c>
      <c r="D142" s="20">
        <f t="shared" si="0"/>
        <v>0.1286796813662788</v>
      </c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3" x14ac:dyDescent="0.15">
      <c r="A143" s="18" t="s">
        <v>196</v>
      </c>
      <c r="B143" s="19">
        <v>777985</v>
      </c>
      <c r="C143" s="19">
        <v>99593</v>
      </c>
      <c r="D143" s="20">
        <f t="shared" si="0"/>
        <v>0.12801403626033922</v>
      </c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3" x14ac:dyDescent="0.15">
      <c r="A144" s="18" t="s">
        <v>197</v>
      </c>
      <c r="B144" s="19">
        <v>765285</v>
      </c>
      <c r="C144" s="19">
        <v>97348</v>
      </c>
      <c r="D144" s="20">
        <f t="shared" si="0"/>
        <v>0.12720489752183828</v>
      </c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3" x14ac:dyDescent="0.15">
      <c r="A145" s="18" t="s">
        <v>198</v>
      </c>
      <c r="B145" s="19">
        <v>762919</v>
      </c>
      <c r="C145" s="19">
        <v>96167</v>
      </c>
      <c r="D145" s="20">
        <f t="shared" si="0"/>
        <v>0.12605138946598524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3" x14ac:dyDescent="0.15">
      <c r="A146" s="18" t="s">
        <v>199</v>
      </c>
      <c r="B146" s="19">
        <v>733749</v>
      </c>
      <c r="C146" s="19">
        <v>92184</v>
      </c>
      <c r="D146" s="20">
        <f t="shared" si="0"/>
        <v>0.12563424277239219</v>
      </c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3" x14ac:dyDescent="0.15">
      <c r="A147" s="18" t="s">
        <v>200</v>
      </c>
      <c r="B147" s="19">
        <v>3195153</v>
      </c>
      <c r="C147" s="19">
        <v>400936</v>
      </c>
      <c r="D147" s="20">
        <f t="shared" si="0"/>
        <v>0.12548256687551426</v>
      </c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3" x14ac:dyDescent="0.15">
      <c r="A148" s="18" t="s">
        <v>201</v>
      </c>
      <c r="B148" s="19">
        <v>735935</v>
      </c>
      <c r="C148" s="19">
        <v>91631</v>
      </c>
      <c r="D148" s="20">
        <f t="shared" si="0"/>
        <v>0.12450963740004212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3" x14ac:dyDescent="0.15">
      <c r="A149" s="18" t="s">
        <v>202</v>
      </c>
      <c r="B149" s="19">
        <v>902812</v>
      </c>
      <c r="C149" s="19">
        <v>111993</v>
      </c>
      <c r="D149" s="20">
        <f t="shared" si="0"/>
        <v>0.12404908220094549</v>
      </c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3" x14ac:dyDescent="0.15">
      <c r="A150" s="18" t="s">
        <v>203</v>
      </c>
      <c r="B150" s="19">
        <v>883347</v>
      </c>
      <c r="C150" s="19">
        <v>109176</v>
      </c>
      <c r="D150" s="20">
        <f t="shared" si="0"/>
        <v>0.12359355949587195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3" x14ac:dyDescent="0.15">
      <c r="A151" s="18" t="s">
        <v>204</v>
      </c>
      <c r="B151" s="19">
        <v>741621</v>
      </c>
      <c r="C151" s="19">
        <v>91106</v>
      </c>
      <c r="D151" s="20">
        <f t="shared" si="0"/>
        <v>0.12284711463132786</v>
      </c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3" x14ac:dyDescent="0.15">
      <c r="A152" s="18" t="s">
        <v>205</v>
      </c>
      <c r="B152" s="19">
        <v>739090</v>
      </c>
      <c r="C152" s="19">
        <v>89713</v>
      </c>
      <c r="D152" s="20">
        <f t="shared" si="0"/>
        <v>0.12138305213167544</v>
      </c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3" x14ac:dyDescent="0.15">
      <c r="A153" s="18" t="s">
        <v>206</v>
      </c>
      <c r="B153" s="19">
        <v>703117</v>
      </c>
      <c r="C153" s="19">
        <v>84924</v>
      </c>
      <c r="D153" s="20">
        <f t="shared" si="0"/>
        <v>0.12078217423273793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3" x14ac:dyDescent="0.15">
      <c r="A154" s="18" t="s">
        <v>207</v>
      </c>
      <c r="B154" s="19">
        <v>679926</v>
      </c>
      <c r="C154" s="19">
        <v>80141</v>
      </c>
      <c r="D154" s="20">
        <f t="shared" si="0"/>
        <v>0.11786723849360077</v>
      </c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3" x14ac:dyDescent="0.15">
      <c r="A155" s="18" t="s">
        <v>208</v>
      </c>
      <c r="B155" s="19">
        <v>707603</v>
      </c>
      <c r="C155" s="19">
        <v>82532</v>
      </c>
      <c r="D155" s="20">
        <f t="shared" si="0"/>
        <v>0.11663602330685427</v>
      </c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3" x14ac:dyDescent="0.15">
      <c r="A156" s="18" t="s">
        <v>209</v>
      </c>
      <c r="B156" s="19">
        <v>734849</v>
      </c>
      <c r="C156" s="19">
        <v>85298</v>
      </c>
      <c r="D156" s="20">
        <f t="shared" si="0"/>
        <v>0.11607554749343062</v>
      </c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3" x14ac:dyDescent="0.15">
      <c r="A157" s="18" t="s">
        <v>210</v>
      </c>
      <c r="B157" s="19">
        <v>755437</v>
      </c>
      <c r="C157" s="19">
        <v>86070</v>
      </c>
      <c r="D157" s="20">
        <f t="shared" si="0"/>
        <v>0.11393405406407152</v>
      </c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3" x14ac:dyDescent="0.15">
      <c r="A158" s="18" t="s">
        <v>211</v>
      </c>
      <c r="B158" s="19">
        <v>709832</v>
      </c>
      <c r="C158" s="19">
        <v>80720</v>
      </c>
      <c r="D158" s="20">
        <f t="shared" si="0"/>
        <v>0.11371704854106324</v>
      </c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3" x14ac:dyDescent="0.15">
      <c r="A159" s="18" t="s">
        <v>212</v>
      </c>
      <c r="B159" s="19">
        <v>742905</v>
      </c>
      <c r="C159" s="19">
        <v>83511</v>
      </c>
      <c r="D159" s="20">
        <f t="shared" si="0"/>
        <v>0.11241141195711431</v>
      </c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3" x14ac:dyDescent="0.15">
      <c r="A160" s="18" t="s">
        <v>213</v>
      </c>
      <c r="B160" s="19">
        <v>764891</v>
      </c>
      <c r="C160" s="19">
        <v>85908</v>
      </c>
      <c r="D160" s="20">
        <f t="shared" si="0"/>
        <v>0.11231404213149325</v>
      </c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3" x14ac:dyDescent="0.15">
      <c r="A161" s="18" t="s">
        <v>214</v>
      </c>
      <c r="B161" s="19">
        <v>730114</v>
      </c>
      <c r="C161" s="19">
        <v>81928</v>
      </c>
      <c r="D161" s="20">
        <f t="shared" si="0"/>
        <v>0.11221261337270617</v>
      </c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3" x14ac:dyDescent="0.15">
      <c r="A162" s="18" t="s">
        <v>215</v>
      </c>
      <c r="B162" s="19">
        <v>786041</v>
      </c>
      <c r="C162" s="19">
        <v>87476</v>
      </c>
      <c r="D162" s="20">
        <f t="shared" si="0"/>
        <v>0.11128681582767311</v>
      </c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3" x14ac:dyDescent="0.15">
      <c r="A163" s="18" t="s">
        <v>216</v>
      </c>
      <c r="B163" s="19">
        <v>759648</v>
      </c>
      <c r="C163" s="19">
        <v>84201</v>
      </c>
      <c r="D163" s="20">
        <f t="shared" si="0"/>
        <v>0.11084212687981802</v>
      </c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3" x14ac:dyDescent="0.15">
      <c r="A164" s="18" t="s">
        <v>217</v>
      </c>
      <c r="B164" s="19">
        <v>790373</v>
      </c>
      <c r="C164" s="19">
        <v>87276</v>
      </c>
      <c r="D164" s="20">
        <f t="shared" si="0"/>
        <v>0.11042381255432561</v>
      </c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3" x14ac:dyDescent="0.15">
      <c r="A165" s="18" t="s">
        <v>218</v>
      </c>
      <c r="B165" s="19">
        <v>704211</v>
      </c>
      <c r="C165" s="19">
        <v>77759</v>
      </c>
      <c r="D165" s="20">
        <f t="shared" si="0"/>
        <v>0.11042003036021875</v>
      </c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3" x14ac:dyDescent="0.15">
      <c r="A166" s="18" t="s">
        <v>219</v>
      </c>
      <c r="B166" s="19">
        <v>706440</v>
      </c>
      <c r="C166" s="19">
        <v>77660</v>
      </c>
      <c r="D166" s="20">
        <f t="shared" si="0"/>
        <v>0.10993148745824133</v>
      </c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3" x14ac:dyDescent="0.15">
      <c r="A167" s="18" t="s">
        <v>220</v>
      </c>
      <c r="B167" s="19">
        <v>896798</v>
      </c>
      <c r="C167" s="19">
        <v>96895</v>
      </c>
      <c r="D167" s="20">
        <f t="shared" si="0"/>
        <v>0.10804551303638055</v>
      </c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3" x14ac:dyDescent="0.15">
      <c r="A168" s="18" t="s">
        <v>221</v>
      </c>
      <c r="B168" s="19">
        <v>736889</v>
      </c>
      <c r="C168" s="19">
        <v>78236</v>
      </c>
      <c r="D168" s="20">
        <f t="shared" si="0"/>
        <v>0.1061706715665453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3" x14ac:dyDescent="0.15">
      <c r="A169" s="18" t="s">
        <v>222</v>
      </c>
      <c r="B169" s="19">
        <v>722584</v>
      </c>
      <c r="C169" s="19">
        <v>76321</v>
      </c>
      <c r="D169" s="20">
        <f t="shared" si="0"/>
        <v>0.10562232211064734</v>
      </c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3" x14ac:dyDescent="0.15">
      <c r="A170" s="18" t="s">
        <v>223</v>
      </c>
      <c r="B170" s="19">
        <v>781896</v>
      </c>
      <c r="C170" s="19">
        <v>82045</v>
      </c>
      <c r="D170" s="20">
        <f t="shared" si="0"/>
        <v>0.10493083479132774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3" x14ac:dyDescent="0.15">
      <c r="A171" s="18" t="s">
        <v>224</v>
      </c>
      <c r="B171" s="19">
        <v>717766</v>
      </c>
      <c r="C171" s="19">
        <v>75003</v>
      </c>
      <c r="D171" s="20">
        <f t="shared" si="0"/>
        <v>0.10449505827804605</v>
      </c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3" x14ac:dyDescent="0.15">
      <c r="A172" s="18" t="s">
        <v>225</v>
      </c>
      <c r="B172" s="19">
        <v>741445</v>
      </c>
      <c r="C172" s="19">
        <v>77079</v>
      </c>
      <c r="D172" s="20">
        <f t="shared" si="0"/>
        <v>0.10395781211013629</v>
      </c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3" x14ac:dyDescent="0.15">
      <c r="A173" s="18" t="s">
        <v>226</v>
      </c>
      <c r="B173" s="19">
        <v>786523</v>
      </c>
      <c r="C173" s="19">
        <v>81711</v>
      </c>
      <c r="D173" s="20">
        <f t="shared" si="0"/>
        <v>0.1038888881825452</v>
      </c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3" x14ac:dyDescent="0.15">
      <c r="A174" s="18" t="s">
        <v>227</v>
      </c>
      <c r="B174" s="19">
        <v>720811</v>
      </c>
      <c r="C174" s="19">
        <v>73871</v>
      </c>
      <c r="D174" s="20">
        <f t="shared" si="0"/>
        <v>0.10248317520126635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3" x14ac:dyDescent="0.15">
      <c r="A175" s="18" t="s">
        <v>228</v>
      </c>
      <c r="B175" s="19">
        <v>751527</v>
      </c>
      <c r="C175" s="19">
        <v>76166</v>
      </c>
      <c r="D175" s="20">
        <f t="shared" si="0"/>
        <v>0.10134832148412498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3" x14ac:dyDescent="0.15">
      <c r="A176" s="18" t="s">
        <v>229</v>
      </c>
      <c r="B176" s="19">
        <v>899784</v>
      </c>
      <c r="C176" s="19">
        <v>90453</v>
      </c>
      <c r="D176" s="20">
        <f t="shared" si="0"/>
        <v>0.10052745992371502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3" x14ac:dyDescent="0.15">
      <c r="A177" s="18" t="s">
        <v>230</v>
      </c>
      <c r="B177" s="19">
        <v>754178</v>
      </c>
      <c r="C177" s="19">
        <v>75145</v>
      </c>
      <c r="D177" s="20">
        <f t="shared" si="0"/>
        <v>9.9638281678860963E-2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3" x14ac:dyDescent="0.15">
      <c r="A178" s="18" t="s">
        <v>231</v>
      </c>
      <c r="B178" s="19">
        <v>722226</v>
      </c>
      <c r="C178" s="19">
        <v>71762</v>
      </c>
      <c r="D178" s="20">
        <f t="shared" si="0"/>
        <v>9.9362249489771903E-2</v>
      </c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3" x14ac:dyDescent="0.15">
      <c r="A179" s="18" t="s">
        <v>232</v>
      </c>
      <c r="B179" s="19">
        <v>764837</v>
      </c>
      <c r="C179" s="19">
        <v>74690</v>
      </c>
      <c r="D179" s="20">
        <f t="shared" si="0"/>
        <v>9.7654794420249019E-2</v>
      </c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3" x14ac:dyDescent="0.15">
      <c r="A180" s="18" t="s">
        <v>233</v>
      </c>
      <c r="B180" s="19">
        <v>765382</v>
      </c>
      <c r="C180" s="19">
        <v>74660</v>
      </c>
      <c r="D180" s="20">
        <f t="shared" si="0"/>
        <v>9.7546061966442901E-2</v>
      </c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3" x14ac:dyDescent="0.15">
      <c r="A181" s="18" t="s">
        <v>234</v>
      </c>
      <c r="B181" s="19">
        <v>835273</v>
      </c>
      <c r="C181" s="19">
        <v>81416</v>
      </c>
      <c r="D181" s="20">
        <f t="shared" si="0"/>
        <v>9.7472323420007584E-2</v>
      </c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3" x14ac:dyDescent="0.15">
      <c r="A182" s="18" t="s">
        <v>235</v>
      </c>
      <c r="B182" s="19">
        <v>734712</v>
      </c>
      <c r="C182" s="19">
        <v>71218</v>
      </c>
      <c r="D182" s="20">
        <f t="shared" si="0"/>
        <v>9.6933220091682176E-2</v>
      </c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3" x14ac:dyDescent="0.15">
      <c r="A183" s="18" t="s">
        <v>236</v>
      </c>
      <c r="B183" s="19">
        <v>722529</v>
      </c>
      <c r="C183" s="19">
        <v>69955</v>
      </c>
      <c r="D183" s="20">
        <f t="shared" si="0"/>
        <v>9.6819643225393034E-2</v>
      </c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3" x14ac:dyDescent="0.15">
      <c r="A184" s="18" t="s">
        <v>237</v>
      </c>
      <c r="B184" s="19">
        <v>854749</v>
      </c>
      <c r="C184" s="19">
        <v>82671</v>
      </c>
      <c r="D184" s="20">
        <f t="shared" si="0"/>
        <v>9.6719621783704926E-2</v>
      </c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3" x14ac:dyDescent="0.15">
      <c r="A185" s="18" t="s">
        <v>238</v>
      </c>
      <c r="B185" s="19">
        <v>727449</v>
      </c>
      <c r="C185" s="19">
        <v>70160</v>
      </c>
      <c r="D185" s="20">
        <f t="shared" si="0"/>
        <v>9.6446623749568694E-2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3" x14ac:dyDescent="0.15">
      <c r="A186" s="18" t="s">
        <v>239</v>
      </c>
      <c r="B186" s="19">
        <v>798482</v>
      </c>
      <c r="C186" s="19">
        <v>76824</v>
      </c>
      <c r="D186" s="20">
        <f t="shared" si="0"/>
        <v>9.6212563338935631E-2</v>
      </c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3" x14ac:dyDescent="0.15">
      <c r="A187" s="18" t="s">
        <v>240</v>
      </c>
      <c r="B187" s="19">
        <v>673005</v>
      </c>
      <c r="C187" s="19">
        <v>64342</v>
      </c>
      <c r="D187" s="20">
        <f t="shared" si="0"/>
        <v>9.5604044546474393E-2</v>
      </c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3" x14ac:dyDescent="0.15">
      <c r="A188" s="18" t="s">
        <v>241</v>
      </c>
      <c r="B188" s="19">
        <v>709605</v>
      </c>
      <c r="C188" s="19">
        <v>67496</v>
      </c>
      <c r="D188" s="20">
        <f t="shared" si="0"/>
        <v>9.5117706329577723E-2</v>
      </c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3" x14ac:dyDescent="0.15">
      <c r="A189" s="18" t="s">
        <v>242</v>
      </c>
      <c r="B189" s="19">
        <v>721481</v>
      </c>
      <c r="C189" s="19">
        <v>68026</v>
      </c>
      <c r="D189" s="20">
        <f t="shared" si="0"/>
        <v>9.4286613230286032E-2</v>
      </c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3" x14ac:dyDescent="0.15">
      <c r="A190" s="18" t="s">
        <v>243</v>
      </c>
      <c r="B190" s="19">
        <v>768139</v>
      </c>
      <c r="C190" s="19">
        <v>72300</v>
      </c>
      <c r="D190" s="20">
        <f t="shared" si="0"/>
        <v>9.4123589610734512E-2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3" x14ac:dyDescent="0.15">
      <c r="A191" s="18" t="s">
        <v>244</v>
      </c>
      <c r="B191" s="19">
        <v>722873</v>
      </c>
      <c r="C191" s="19">
        <v>67813</v>
      </c>
      <c r="D191" s="20">
        <f t="shared" si="0"/>
        <v>9.3810392696919098E-2</v>
      </c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3" x14ac:dyDescent="0.15">
      <c r="A192" s="18" t="s">
        <v>245</v>
      </c>
      <c r="B192" s="19">
        <v>765435</v>
      </c>
      <c r="C192" s="19">
        <v>70548</v>
      </c>
      <c r="D192" s="20">
        <f t="shared" si="0"/>
        <v>9.216719904368105E-2</v>
      </c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3" x14ac:dyDescent="0.15">
      <c r="A193" s="18" t="s">
        <v>246</v>
      </c>
      <c r="B193" s="19">
        <v>819177</v>
      </c>
      <c r="C193" s="19">
        <v>74267</v>
      </c>
      <c r="D193" s="20">
        <f t="shared" si="0"/>
        <v>9.0660504384278362E-2</v>
      </c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3" x14ac:dyDescent="0.15">
      <c r="A194" s="18" t="s">
        <v>247</v>
      </c>
      <c r="B194" s="19">
        <v>775148</v>
      </c>
      <c r="C194" s="19">
        <v>69964</v>
      </c>
      <c r="D194" s="20">
        <f t="shared" si="0"/>
        <v>9.0258892495368628E-2</v>
      </c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3" x14ac:dyDescent="0.15">
      <c r="A195" s="18" t="s">
        <v>248</v>
      </c>
      <c r="B195" s="19">
        <v>701664</v>
      </c>
      <c r="C195" s="19">
        <v>62932</v>
      </c>
      <c r="D195" s="20">
        <f t="shared" si="0"/>
        <v>8.9689652027181099E-2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3" x14ac:dyDescent="0.15">
      <c r="A196" s="18" t="s">
        <v>249</v>
      </c>
      <c r="B196" s="19">
        <v>775626</v>
      </c>
      <c r="C196" s="19">
        <v>69240</v>
      </c>
      <c r="D196" s="20">
        <f t="shared" si="0"/>
        <v>8.926982849981821E-2</v>
      </c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3" x14ac:dyDescent="0.15">
      <c r="A197" s="18" t="s">
        <v>250</v>
      </c>
      <c r="B197" s="19">
        <v>852096</v>
      </c>
      <c r="C197" s="19">
        <v>75971</v>
      </c>
      <c r="D197" s="20">
        <f t="shared" si="0"/>
        <v>8.9157794426919026E-2</v>
      </c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3" x14ac:dyDescent="0.15">
      <c r="A198" s="18" t="s">
        <v>251</v>
      </c>
      <c r="B198" s="19">
        <v>786976</v>
      </c>
      <c r="C198" s="19">
        <v>69290</v>
      </c>
      <c r="D198" s="20">
        <f t="shared" si="0"/>
        <v>8.8045887041027934E-2</v>
      </c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3" x14ac:dyDescent="0.15">
      <c r="A199" s="18" t="s">
        <v>252</v>
      </c>
      <c r="B199" s="19">
        <v>894192</v>
      </c>
      <c r="C199" s="19">
        <v>78576</v>
      </c>
      <c r="D199" s="20">
        <f t="shared" si="0"/>
        <v>8.7873745235922493E-2</v>
      </c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3" x14ac:dyDescent="0.15">
      <c r="A200" s="18" t="s">
        <v>253</v>
      </c>
      <c r="B200" s="19">
        <v>803029</v>
      </c>
      <c r="C200" s="19">
        <v>70321</v>
      </c>
      <c r="D200" s="20">
        <f t="shared" si="0"/>
        <v>8.7569689264024086E-2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3" x14ac:dyDescent="0.15">
      <c r="A201" s="18" t="s">
        <v>254</v>
      </c>
      <c r="B201" s="19">
        <v>723994</v>
      </c>
      <c r="C201" s="19">
        <v>63310</v>
      </c>
      <c r="D201" s="20">
        <f t="shared" si="0"/>
        <v>8.7445476067481223E-2</v>
      </c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3" x14ac:dyDescent="0.15">
      <c r="A202" s="18" t="s">
        <v>255</v>
      </c>
      <c r="B202" s="19">
        <v>818369</v>
      </c>
      <c r="C202" s="19">
        <v>70848</v>
      </c>
      <c r="D202" s="20">
        <f t="shared" si="0"/>
        <v>8.6572194205792249E-2</v>
      </c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3" x14ac:dyDescent="0.15">
      <c r="A203" s="18" t="s">
        <v>256</v>
      </c>
      <c r="B203" s="19">
        <v>717107</v>
      </c>
      <c r="C203" s="19">
        <v>61955</v>
      </c>
      <c r="D203" s="20">
        <f t="shared" si="0"/>
        <v>8.6395754050650739E-2</v>
      </c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3" x14ac:dyDescent="0.15">
      <c r="A204" s="18" t="s">
        <v>257</v>
      </c>
      <c r="B204" s="19">
        <v>784462</v>
      </c>
      <c r="C204" s="19">
        <v>67551</v>
      </c>
      <c r="D204" s="20">
        <f t="shared" si="0"/>
        <v>8.611124566900627E-2</v>
      </c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3" x14ac:dyDescent="0.15">
      <c r="A205" s="18" t="s">
        <v>258</v>
      </c>
      <c r="B205" s="19">
        <v>532590</v>
      </c>
      <c r="C205" s="19">
        <v>45855</v>
      </c>
      <c r="D205" s="20">
        <f t="shared" si="0"/>
        <v>8.609812426068833E-2</v>
      </c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3" x14ac:dyDescent="0.15">
      <c r="A206" s="18" t="s">
        <v>259</v>
      </c>
      <c r="B206" s="19">
        <v>762290</v>
      </c>
      <c r="C206" s="19">
        <v>65509</v>
      </c>
      <c r="D206" s="20">
        <f t="shared" si="0"/>
        <v>8.5937110548478926E-2</v>
      </c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3" x14ac:dyDescent="0.15">
      <c r="A207" s="18" t="s">
        <v>260</v>
      </c>
      <c r="B207" s="19">
        <v>812102</v>
      </c>
      <c r="C207" s="19">
        <v>69789</v>
      </c>
      <c r="D207" s="20">
        <f t="shared" si="0"/>
        <v>8.5936249387392222E-2</v>
      </c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3" x14ac:dyDescent="0.15">
      <c r="A208" s="18" t="s">
        <v>261</v>
      </c>
      <c r="B208" s="19">
        <v>778826</v>
      </c>
      <c r="C208" s="19">
        <v>66818</v>
      </c>
      <c r="D208" s="20">
        <f t="shared" si="0"/>
        <v>8.5793232377963755E-2</v>
      </c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3" x14ac:dyDescent="0.15">
      <c r="A209" s="18" t="s">
        <v>262</v>
      </c>
      <c r="B209" s="19">
        <v>846761</v>
      </c>
      <c r="C209" s="19">
        <v>69957</v>
      </c>
      <c r="D209" s="20">
        <f t="shared" si="0"/>
        <v>8.2617172968523583E-2</v>
      </c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3" x14ac:dyDescent="0.15">
      <c r="A210" s="18" t="s">
        <v>263</v>
      </c>
      <c r="B210" s="19">
        <v>871420</v>
      </c>
      <c r="C210" s="19">
        <v>71309</v>
      </c>
      <c r="D210" s="20">
        <f t="shared" si="0"/>
        <v>8.1830804893162884E-2</v>
      </c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3" x14ac:dyDescent="0.15">
      <c r="A211" s="18" t="s">
        <v>264</v>
      </c>
      <c r="B211" s="19">
        <v>749975</v>
      </c>
      <c r="C211" s="19">
        <v>61116</v>
      </c>
      <c r="D211" s="20">
        <f t="shared" si="0"/>
        <v>8.1490716357211904E-2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3" x14ac:dyDescent="0.15">
      <c r="A212" s="18" t="s">
        <v>265</v>
      </c>
      <c r="B212" s="19">
        <v>836359</v>
      </c>
      <c r="C212" s="19">
        <v>67922</v>
      </c>
      <c r="D212" s="20">
        <f t="shared" si="0"/>
        <v>8.1211537150912463E-2</v>
      </c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3" x14ac:dyDescent="0.15">
      <c r="A213" s="18" t="s">
        <v>266</v>
      </c>
      <c r="B213" s="19">
        <v>721736</v>
      </c>
      <c r="C213" s="19">
        <v>58328</v>
      </c>
      <c r="D213" s="20">
        <f t="shared" si="0"/>
        <v>8.0816254142789049E-2</v>
      </c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3" x14ac:dyDescent="0.15">
      <c r="A214" s="18" t="s">
        <v>267</v>
      </c>
      <c r="B214" s="19">
        <v>796701</v>
      </c>
      <c r="C214" s="19">
        <v>63941</v>
      </c>
      <c r="D214" s="20">
        <f t="shared" si="0"/>
        <v>8.0257210672510765E-2</v>
      </c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3" x14ac:dyDescent="0.15">
      <c r="A215" s="18" t="s">
        <v>268</v>
      </c>
      <c r="B215" s="19">
        <v>775243</v>
      </c>
      <c r="C215" s="19">
        <v>62214</v>
      </c>
      <c r="D215" s="20">
        <f t="shared" si="0"/>
        <v>8.0250966471158078E-2</v>
      </c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3" x14ac:dyDescent="0.15">
      <c r="A216" s="18" t="s">
        <v>269</v>
      </c>
      <c r="B216" s="19">
        <v>732886</v>
      </c>
      <c r="C216" s="19">
        <v>58687</v>
      </c>
      <c r="D216" s="20">
        <f t="shared" si="0"/>
        <v>8.0076573982856822E-2</v>
      </c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3" x14ac:dyDescent="0.15">
      <c r="A217" s="18" t="s">
        <v>270</v>
      </c>
      <c r="B217" s="19">
        <v>706597</v>
      </c>
      <c r="C217" s="19">
        <v>55886</v>
      </c>
      <c r="D217" s="20">
        <f t="shared" si="0"/>
        <v>7.9091759517801521E-2</v>
      </c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3" x14ac:dyDescent="0.15">
      <c r="A218" s="18" t="s">
        <v>271</v>
      </c>
      <c r="B218" s="19">
        <v>841497</v>
      </c>
      <c r="C218" s="19">
        <v>65739</v>
      </c>
      <c r="D218" s="20">
        <f t="shared" si="0"/>
        <v>7.812149062920011E-2</v>
      </c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3" x14ac:dyDescent="0.15">
      <c r="A219" s="18" t="s">
        <v>272</v>
      </c>
      <c r="B219" s="19">
        <v>710853</v>
      </c>
      <c r="C219" s="19">
        <v>54180</v>
      </c>
      <c r="D219" s="20">
        <f t="shared" si="0"/>
        <v>7.6218289857396676E-2</v>
      </c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3" x14ac:dyDescent="0.15">
      <c r="A220" s="18" t="s">
        <v>273</v>
      </c>
      <c r="B220" s="19">
        <v>686297</v>
      </c>
      <c r="C220" s="19">
        <v>51171</v>
      </c>
      <c r="D220" s="20">
        <f t="shared" si="0"/>
        <v>7.4561013671923373E-2</v>
      </c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3" x14ac:dyDescent="0.15">
      <c r="A221" s="18" t="s">
        <v>274</v>
      </c>
      <c r="B221" s="19">
        <v>753640</v>
      </c>
      <c r="C221" s="19">
        <v>55737</v>
      </c>
      <c r="D221" s="20">
        <f t="shared" si="0"/>
        <v>7.395706172708455E-2</v>
      </c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3" x14ac:dyDescent="0.15">
      <c r="A222" s="18" t="s">
        <v>275</v>
      </c>
      <c r="B222" s="19">
        <v>716257</v>
      </c>
      <c r="C222" s="19">
        <v>52356</v>
      </c>
      <c r="D222" s="20">
        <f t="shared" si="0"/>
        <v>7.3096667816160962E-2</v>
      </c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3" x14ac:dyDescent="0.15">
      <c r="A223" s="18" t="s">
        <v>276</v>
      </c>
      <c r="B223" s="19">
        <v>731168</v>
      </c>
      <c r="C223" s="19">
        <v>52692</v>
      </c>
      <c r="D223" s="20">
        <f t="shared" si="0"/>
        <v>7.206551709046348E-2</v>
      </c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3" x14ac:dyDescent="0.15">
      <c r="A224" s="18" t="s">
        <v>277</v>
      </c>
      <c r="B224" s="19">
        <v>724099</v>
      </c>
      <c r="C224" s="19">
        <v>52096</v>
      </c>
      <c r="D224" s="20">
        <f t="shared" si="0"/>
        <v>7.1945963190116272E-2</v>
      </c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3" x14ac:dyDescent="0.15">
      <c r="A225" s="18" t="s">
        <v>278</v>
      </c>
      <c r="B225" s="19">
        <v>789236</v>
      </c>
      <c r="C225" s="19">
        <v>56190</v>
      </c>
      <c r="D225" s="20">
        <f t="shared" si="0"/>
        <v>7.1195434572168523E-2</v>
      </c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3" x14ac:dyDescent="0.15">
      <c r="A226" s="18" t="s">
        <v>279</v>
      </c>
      <c r="B226" s="19">
        <v>789849</v>
      </c>
      <c r="C226" s="19">
        <v>55539</v>
      </c>
      <c r="D226" s="20">
        <f t="shared" si="0"/>
        <v>7.031597178701246E-2</v>
      </c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3" x14ac:dyDescent="0.15">
      <c r="A227" s="18" t="s">
        <v>280</v>
      </c>
      <c r="B227" s="19">
        <v>736481</v>
      </c>
      <c r="C227" s="19">
        <v>51375</v>
      </c>
      <c r="D227" s="20">
        <f t="shared" si="0"/>
        <v>6.9757400394579089E-2</v>
      </c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3" x14ac:dyDescent="0.15">
      <c r="A228" s="18" t="s">
        <v>281</v>
      </c>
      <c r="B228" s="19">
        <v>747510</v>
      </c>
      <c r="C228" s="19">
        <v>51898</v>
      </c>
      <c r="D228" s="20">
        <f t="shared" si="0"/>
        <v>6.9427833741354625E-2</v>
      </c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3" x14ac:dyDescent="0.15">
      <c r="A229" s="18" t="s">
        <v>282</v>
      </c>
      <c r="B229" s="19">
        <v>723483</v>
      </c>
      <c r="C229" s="19">
        <v>49889</v>
      </c>
      <c r="D229" s="20">
        <f t="shared" si="0"/>
        <v>6.8956699742772118E-2</v>
      </c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3" x14ac:dyDescent="0.15">
      <c r="A230" s="18" t="s">
        <v>283</v>
      </c>
      <c r="B230" s="19">
        <v>721124</v>
      </c>
      <c r="C230" s="19">
        <v>49665</v>
      </c>
      <c r="D230" s="20">
        <f t="shared" si="0"/>
        <v>6.8871650368036566E-2</v>
      </c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3" x14ac:dyDescent="0.15">
      <c r="A231" s="18" t="s">
        <v>284</v>
      </c>
      <c r="B231" s="19">
        <v>743361</v>
      </c>
      <c r="C231" s="19">
        <v>49717</v>
      </c>
      <c r="D231" s="20">
        <f t="shared" si="0"/>
        <v>6.6881367195750108E-2</v>
      </c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3" x14ac:dyDescent="0.15">
      <c r="A232" s="18" t="s">
        <v>285</v>
      </c>
      <c r="B232" s="19">
        <v>862308</v>
      </c>
      <c r="C232" s="19">
        <v>57551</v>
      </c>
      <c r="D232" s="20">
        <f t="shared" si="0"/>
        <v>6.6740654151416889E-2</v>
      </c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3" x14ac:dyDescent="0.15">
      <c r="A233" s="18" t="s">
        <v>286</v>
      </c>
      <c r="B233" s="19">
        <v>791927</v>
      </c>
      <c r="C233" s="19">
        <v>52439</v>
      </c>
      <c r="D233" s="20">
        <f t="shared" si="0"/>
        <v>6.6216961916944359E-2</v>
      </c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3" x14ac:dyDescent="0.15">
      <c r="A234" s="18" t="s">
        <v>287</v>
      </c>
      <c r="B234" s="19">
        <v>756028</v>
      </c>
      <c r="C234" s="19">
        <v>49610</v>
      </c>
      <c r="D234" s="20">
        <f t="shared" si="0"/>
        <v>6.5619262778627244E-2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3" x14ac:dyDescent="0.15">
      <c r="A235" s="18" t="s">
        <v>288</v>
      </c>
      <c r="B235" s="19">
        <v>734876</v>
      </c>
      <c r="C235" s="19">
        <v>48066</v>
      </c>
      <c r="D235" s="20">
        <f t="shared" si="0"/>
        <v>6.5406953009759475E-2</v>
      </c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3" x14ac:dyDescent="0.15">
      <c r="A236" s="18" t="s">
        <v>289</v>
      </c>
      <c r="B236" s="19">
        <v>748858</v>
      </c>
      <c r="C236" s="19">
        <v>48584</v>
      </c>
      <c r="D236" s="20">
        <f t="shared" si="0"/>
        <v>6.4877453402380686E-2</v>
      </c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3" x14ac:dyDescent="0.15">
      <c r="A237" s="18" t="s">
        <v>290</v>
      </c>
      <c r="B237" s="19">
        <v>730955</v>
      </c>
      <c r="C237" s="19">
        <v>47271</v>
      </c>
      <c r="D237" s="20">
        <f t="shared" si="0"/>
        <v>6.4670191735469354E-2</v>
      </c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3" x14ac:dyDescent="0.15">
      <c r="A238" s="18" t="s">
        <v>291</v>
      </c>
      <c r="B238" s="19">
        <v>794188</v>
      </c>
      <c r="C238" s="19">
        <v>50086</v>
      </c>
      <c r="D238" s="20">
        <f t="shared" si="0"/>
        <v>6.3065672107863624E-2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3" x14ac:dyDescent="0.15">
      <c r="A239" s="18" t="s">
        <v>292</v>
      </c>
      <c r="B239" s="19">
        <v>826801</v>
      </c>
      <c r="C239" s="19">
        <v>51664</v>
      </c>
      <c r="D239" s="20">
        <f t="shared" si="0"/>
        <v>6.2486620117779251E-2</v>
      </c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3" x14ac:dyDescent="0.15">
      <c r="A240" s="18" t="s">
        <v>293</v>
      </c>
      <c r="B240" s="19">
        <v>711265</v>
      </c>
      <c r="C240" s="19">
        <v>44334</v>
      </c>
      <c r="D240" s="20">
        <f t="shared" si="0"/>
        <v>6.2331198639044516E-2</v>
      </c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3" x14ac:dyDescent="0.15">
      <c r="A241" s="18" t="s">
        <v>294</v>
      </c>
      <c r="B241" s="19">
        <v>731759</v>
      </c>
      <c r="C241" s="19">
        <v>45575</v>
      </c>
      <c r="D241" s="20">
        <f t="shared" si="0"/>
        <v>6.2281434188031851E-2</v>
      </c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3" x14ac:dyDescent="0.15">
      <c r="A242" s="18" t="s">
        <v>295</v>
      </c>
      <c r="B242" s="19">
        <v>747060</v>
      </c>
      <c r="C242" s="19">
        <v>45994</v>
      </c>
      <c r="D242" s="20">
        <f t="shared" si="0"/>
        <v>6.1566674698150081E-2</v>
      </c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3" x14ac:dyDescent="0.15">
      <c r="A243" s="18" t="s">
        <v>296</v>
      </c>
      <c r="B243" s="19">
        <v>753229</v>
      </c>
      <c r="C243" s="19">
        <v>46359</v>
      </c>
      <c r="D243" s="20">
        <f t="shared" si="0"/>
        <v>6.1547019565099059E-2</v>
      </c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3" x14ac:dyDescent="0.15">
      <c r="A244" s="18" t="s">
        <v>297</v>
      </c>
      <c r="B244" s="19">
        <v>717264</v>
      </c>
      <c r="C244" s="19">
        <v>43985</v>
      </c>
      <c r="D244" s="20">
        <f t="shared" si="0"/>
        <v>6.132330634187691E-2</v>
      </c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3" x14ac:dyDescent="0.15">
      <c r="A245" s="18" t="s">
        <v>298</v>
      </c>
      <c r="B245" s="19">
        <v>765320</v>
      </c>
      <c r="C245" s="19">
        <v>46909</v>
      </c>
      <c r="D245" s="20">
        <f t="shared" si="0"/>
        <v>6.1293315214550774E-2</v>
      </c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3" x14ac:dyDescent="0.15">
      <c r="A246" s="18" t="s">
        <v>299</v>
      </c>
      <c r="B246" s="19">
        <v>731637</v>
      </c>
      <c r="C246" s="19">
        <v>44808</v>
      </c>
      <c r="D246" s="20">
        <f t="shared" si="0"/>
        <v>6.1243485498956453E-2</v>
      </c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3" x14ac:dyDescent="0.15">
      <c r="A247" s="18" t="s">
        <v>300</v>
      </c>
      <c r="B247" s="19">
        <v>747852</v>
      </c>
      <c r="C247" s="19">
        <v>44943</v>
      </c>
      <c r="D247" s="20">
        <f t="shared" si="0"/>
        <v>6.009611527414515E-2</v>
      </c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3" x14ac:dyDescent="0.15">
      <c r="A248" s="18" t="s">
        <v>301</v>
      </c>
      <c r="B248" s="19">
        <v>815466</v>
      </c>
      <c r="C248" s="19">
        <v>48818</v>
      </c>
      <c r="D248" s="20">
        <f t="shared" si="0"/>
        <v>5.98651568550988E-2</v>
      </c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3" x14ac:dyDescent="0.15">
      <c r="A249" s="18" t="s">
        <v>302</v>
      </c>
      <c r="B249" s="19">
        <v>696956</v>
      </c>
      <c r="C249" s="19">
        <v>41398</v>
      </c>
      <c r="D249" s="20">
        <f t="shared" si="0"/>
        <v>5.9398297740459946E-2</v>
      </c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3" x14ac:dyDescent="0.15">
      <c r="A250" s="18" t="s">
        <v>303</v>
      </c>
      <c r="B250" s="19">
        <v>748812</v>
      </c>
      <c r="C250" s="19">
        <v>44238</v>
      </c>
      <c r="D250" s="20">
        <f t="shared" si="0"/>
        <v>5.9077578884953769E-2</v>
      </c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3" x14ac:dyDescent="0.15">
      <c r="A251" s="18" t="s">
        <v>304</v>
      </c>
      <c r="B251" s="19">
        <v>711672</v>
      </c>
      <c r="C251" s="19">
        <v>41595</v>
      </c>
      <c r="D251" s="20">
        <f t="shared" si="0"/>
        <v>5.8446868782248002E-2</v>
      </c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3" x14ac:dyDescent="0.15">
      <c r="A252" s="18" t="s">
        <v>305</v>
      </c>
      <c r="B252" s="19">
        <v>718726</v>
      </c>
      <c r="C252" s="19">
        <v>41995</v>
      </c>
      <c r="D252" s="20">
        <f t="shared" si="0"/>
        <v>5.8429777133427757E-2</v>
      </c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3" x14ac:dyDescent="0.15">
      <c r="A253" s="18" t="s">
        <v>306</v>
      </c>
      <c r="B253" s="19">
        <v>749011</v>
      </c>
      <c r="C253" s="19">
        <v>43581</v>
      </c>
      <c r="D253" s="20">
        <f t="shared" si="0"/>
        <v>5.8184726259026903E-2</v>
      </c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3" x14ac:dyDescent="0.15">
      <c r="A254" s="18" t="s">
        <v>307</v>
      </c>
      <c r="B254" s="19">
        <v>748104</v>
      </c>
      <c r="C254" s="19">
        <v>42954</v>
      </c>
      <c r="D254" s="20">
        <f t="shared" si="0"/>
        <v>5.7417150556607101E-2</v>
      </c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3" x14ac:dyDescent="0.15">
      <c r="A255" s="18" t="s">
        <v>308</v>
      </c>
      <c r="B255" s="19">
        <v>717716</v>
      </c>
      <c r="C255" s="19">
        <v>40798</v>
      </c>
      <c r="D255" s="20">
        <f t="shared" si="0"/>
        <v>5.684421135936777E-2</v>
      </c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3" x14ac:dyDescent="0.15">
      <c r="A256" s="18" t="s">
        <v>309</v>
      </c>
      <c r="B256" s="19">
        <v>714141</v>
      </c>
      <c r="C256" s="19">
        <v>40131</v>
      </c>
      <c r="D256" s="20">
        <f t="shared" si="0"/>
        <v>5.6194785063453857E-2</v>
      </c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3" x14ac:dyDescent="0.15">
      <c r="A257" s="18" t="s">
        <v>310</v>
      </c>
      <c r="B257" s="19">
        <v>739719</v>
      </c>
      <c r="C257" s="19">
        <v>41344</v>
      </c>
      <c r="D257" s="20">
        <f t="shared" si="0"/>
        <v>5.5891493932155319E-2</v>
      </c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3" x14ac:dyDescent="0.15">
      <c r="A258" s="18" t="s">
        <v>311</v>
      </c>
      <c r="B258" s="19">
        <v>769589</v>
      </c>
      <c r="C258" s="19">
        <v>42948</v>
      </c>
      <c r="D258" s="20">
        <f t="shared" si="0"/>
        <v>5.5806410954418524E-2</v>
      </c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3" x14ac:dyDescent="0.15">
      <c r="A259" s="18" t="s">
        <v>312</v>
      </c>
      <c r="B259" s="19">
        <v>775135</v>
      </c>
      <c r="C259" s="19">
        <v>43210</v>
      </c>
      <c r="D259" s="20">
        <f t="shared" si="0"/>
        <v>5.5745128267979123E-2</v>
      </c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3" x14ac:dyDescent="0.15">
      <c r="A260" s="18" t="s">
        <v>313</v>
      </c>
      <c r="B260" s="19">
        <v>846337</v>
      </c>
      <c r="C260" s="19">
        <v>46037</v>
      </c>
      <c r="D260" s="20">
        <f t="shared" si="0"/>
        <v>5.4395589463771522E-2</v>
      </c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3" x14ac:dyDescent="0.15">
      <c r="A261" s="18" t="s">
        <v>314</v>
      </c>
      <c r="B261" s="19">
        <v>707268</v>
      </c>
      <c r="C261" s="19">
        <v>38308</v>
      </c>
      <c r="D261" s="20">
        <f t="shared" si="0"/>
        <v>5.416334402235079E-2</v>
      </c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3" x14ac:dyDescent="0.15">
      <c r="A262" s="18" t="s">
        <v>315</v>
      </c>
      <c r="B262" s="19">
        <v>745347</v>
      </c>
      <c r="C262" s="19">
        <v>39762</v>
      </c>
      <c r="D262" s="20">
        <f t="shared" si="0"/>
        <v>5.3346964568180992E-2</v>
      </c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3" x14ac:dyDescent="0.15">
      <c r="A263" s="18" t="s">
        <v>316</v>
      </c>
      <c r="B263" s="19">
        <v>730707</v>
      </c>
      <c r="C263" s="19">
        <v>38676</v>
      </c>
      <c r="D263" s="20">
        <f t="shared" si="0"/>
        <v>5.292956000147802E-2</v>
      </c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3" x14ac:dyDescent="0.15">
      <c r="A264" s="18" t="s">
        <v>317</v>
      </c>
      <c r="B264" s="19">
        <v>704831</v>
      </c>
      <c r="C264" s="19">
        <v>36880</v>
      </c>
      <c r="D264" s="20">
        <f t="shared" si="0"/>
        <v>5.2324599797681996E-2</v>
      </c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3" x14ac:dyDescent="0.15">
      <c r="A265" s="18" t="s">
        <v>318</v>
      </c>
      <c r="B265" s="19">
        <v>749967</v>
      </c>
      <c r="C265" s="19">
        <v>39188</v>
      </c>
      <c r="D265" s="20">
        <f t="shared" si="0"/>
        <v>5.2252965797161745E-2</v>
      </c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3" x14ac:dyDescent="0.15">
      <c r="A266" s="18" t="s">
        <v>319</v>
      </c>
      <c r="B266" s="19">
        <v>698928</v>
      </c>
      <c r="C266" s="19">
        <v>36314</v>
      </c>
      <c r="D266" s="20">
        <f t="shared" si="0"/>
        <v>5.1956710848613877E-2</v>
      </c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3" x14ac:dyDescent="0.15">
      <c r="A267" s="18" t="s">
        <v>320</v>
      </c>
      <c r="B267" s="19">
        <v>789174</v>
      </c>
      <c r="C267" s="19">
        <v>40917</v>
      </c>
      <c r="D267" s="20">
        <f t="shared" si="0"/>
        <v>5.1847881455800625E-2</v>
      </c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3" x14ac:dyDescent="0.15">
      <c r="A268" s="18" t="s">
        <v>321</v>
      </c>
      <c r="B268" s="19">
        <v>764043</v>
      </c>
      <c r="C268" s="19">
        <v>39056</v>
      </c>
      <c r="D268" s="20">
        <f t="shared" si="0"/>
        <v>5.1117541813746087E-2</v>
      </c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3" x14ac:dyDescent="0.15">
      <c r="A269" s="18" t="s">
        <v>322</v>
      </c>
      <c r="B269" s="19">
        <v>733920</v>
      </c>
      <c r="C269" s="19">
        <v>37402</v>
      </c>
      <c r="D269" s="20">
        <f t="shared" si="0"/>
        <v>5.0961957706562026E-2</v>
      </c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3" x14ac:dyDescent="0.15">
      <c r="A270" s="18" t="s">
        <v>323</v>
      </c>
      <c r="B270" s="19">
        <v>766513</v>
      </c>
      <c r="C270" s="19">
        <v>38904</v>
      </c>
      <c r="D270" s="20">
        <f t="shared" si="0"/>
        <v>5.0754520797429398E-2</v>
      </c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3" x14ac:dyDescent="0.15">
      <c r="A271" s="18" t="s">
        <v>324</v>
      </c>
      <c r="B271" s="19">
        <v>707219</v>
      </c>
      <c r="C271" s="19">
        <v>35888</v>
      </c>
      <c r="D271" s="20">
        <f t="shared" si="0"/>
        <v>5.0745242986967261E-2</v>
      </c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3" x14ac:dyDescent="0.15">
      <c r="A272" s="18" t="s">
        <v>325</v>
      </c>
      <c r="B272" s="19">
        <v>700310</v>
      </c>
      <c r="C272" s="19">
        <v>35432</v>
      </c>
      <c r="D272" s="20">
        <f t="shared" si="0"/>
        <v>5.0594736616641205E-2</v>
      </c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3" x14ac:dyDescent="0.15">
      <c r="A273" s="18" t="s">
        <v>326</v>
      </c>
      <c r="B273" s="19">
        <v>704050</v>
      </c>
      <c r="C273" s="19">
        <v>35460</v>
      </c>
      <c r="D273" s="20">
        <f t="shared" si="0"/>
        <v>5.0365741069526314E-2</v>
      </c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3" x14ac:dyDescent="0.15">
      <c r="A274" s="18" t="s">
        <v>327</v>
      </c>
      <c r="B274" s="19">
        <v>798359</v>
      </c>
      <c r="C274" s="19">
        <v>40208</v>
      </c>
      <c r="D274" s="20">
        <f t="shared" si="0"/>
        <v>5.0363307734991404E-2</v>
      </c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3" x14ac:dyDescent="0.15">
      <c r="A275" s="18" t="s">
        <v>328</v>
      </c>
      <c r="B275" s="19">
        <v>841456</v>
      </c>
      <c r="C275" s="19">
        <v>42053</v>
      </c>
      <c r="D275" s="20">
        <f t="shared" si="0"/>
        <v>4.997646935787492E-2</v>
      </c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3" x14ac:dyDescent="0.15">
      <c r="A276" s="18" t="s">
        <v>329</v>
      </c>
      <c r="B276" s="19">
        <v>730778</v>
      </c>
      <c r="C276" s="19">
        <v>36153</v>
      </c>
      <c r="D276" s="20">
        <f t="shared" si="0"/>
        <v>4.9471932652597646E-2</v>
      </c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3" x14ac:dyDescent="0.15">
      <c r="A277" s="18" t="s">
        <v>330</v>
      </c>
      <c r="B277" s="19">
        <v>794820</v>
      </c>
      <c r="C277" s="19">
        <v>39285</v>
      </c>
      <c r="D277" s="20">
        <f t="shared" si="0"/>
        <v>4.9426285196648295E-2</v>
      </c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3" x14ac:dyDescent="0.15">
      <c r="A278" s="18" t="s">
        <v>331</v>
      </c>
      <c r="B278" s="19">
        <v>720551</v>
      </c>
      <c r="C278" s="19">
        <v>35441</v>
      </c>
      <c r="D278" s="20">
        <f t="shared" si="0"/>
        <v>4.9185970181153033E-2</v>
      </c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3" x14ac:dyDescent="0.15">
      <c r="A279" s="18" t="s">
        <v>332</v>
      </c>
      <c r="B279" s="19">
        <v>792410</v>
      </c>
      <c r="C279" s="19">
        <v>38884</v>
      </c>
      <c r="D279" s="20">
        <f t="shared" si="0"/>
        <v>4.9070556908671015E-2</v>
      </c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3" x14ac:dyDescent="0.15">
      <c r="A280" s="18" t="s">
        <v>333</v>
      </c>
      <c r="B280" s="19">
        <v>686525</v>
      </c>
      <c r="C280" s="19">
        <v>32918</v>
      </c>
      <c r="D280" s="20">
        <f t="shared" si="0"/>
        <v>4.7948727285969189E-2</v>
      </c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3" x14ac:dyDescent="0.15">
      <c r="A281" s="18" t="s">
        <v>334</v>
      </c>
      <c r="B281" s="19">
        <v>718591</v>
      </c>
      <c r="C281" s="19">
        <v>34314</v>
      </c>
      <c r="D281" s="20">
        <f t="shared" si="0"/>
        <v>4.7751780915708655E-2</v>
      </c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3" x14ac:dyDescent="0.15">
      <c r="A282" s="18" t="s">
        <v>335</v>
      </c>
      <c r="B282" s="19">
        <v>713845</v>
      </c>
      <c r="C282" s="19">
        <v>34044</v>
      </c>
      <c r="D282" s="20">
        <f t="shared" si="0"/>
        <v>4.7691025362648756E-2</v>
      </c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3" x14ac:dyDescent="0.15">
      <c r="A283" s="18" t="s">
        <v>336</v>
      </c>
      <c r="B283" s="19">
        <v>759569</v>
      </c>
      <c r="C283" s="19">
        <v>36182</v>
      </c>
      <c r="D283" s="20">
        <f t="shared" si="0"/>
        <v>4.7634908744301041E-2</v>
      </c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3" x14ac:dyDescent="0.15">
      <c r="A284" s="18" t="s">
        <v>337</v>
      </c>
      <c r="B284" s="19">
        <v>524725</v>
      </c>
      <c r="C284" s="19">
        <v>24894</v>
      </c>
      <c r="D284" s="20">
        <f t="shared" si="0"/>
        <v>4.7441993425127449E-2</v>
      </c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3" x14ac:dyDescent="0.15">
      <c r="A285" s="18" t="s">
        <v>338</v>
      </c>
      <c r="B285" s="19">
        <v>763812</v>
      </c>
      <c r="C285" s="19">
        <v>35881</v>
      </c>
      <c r="D285" s="20">
        <f t="shared" si="0"/>
        <v>4.6976219279089619E-2</v>
      </c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3" x14ac:dyDescent="0.15">
      <c r="A286" s="18" t="s">
        <v>339</v>
      </c>
      <c r="B286" s="19">
        <v>769850</v>
      </c>
      <c r="C286" s="19">
        <v>35956</v>
      </c>
      <c r="D286" s="20">
        <f t="shared" si="0"/>
        <v>4.6705202312138726E-2</v>
      </c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3" x14ac:dyDescent="0.15">
      <c r="A287" s="18" t="s">
        <v>340</v>
      </c>
      <c r="B287" s="19">
        <v>775326</v>
      </c>
      <c r="C287" s="19">
        <v>36179</v>
      </c>
      <c r="D287" s="20">
        <f t="shared" si="0"/>
        <v>4.6662952100148841E-2</v>
      </c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3" x14ac:dyDescent="0.15">
      <c r="A288" s="18" t="s">
        <v>341</v>
      </c>
      <c r="B288" s="19">
        <v>789634</v>
      </c>
      <c r="C288" s="19">
        <v>36840</v>
      </c>
      <c r="D288" s="20">
        <f t="shared" si="0"/>
        <v>4.6654526020916021E-2</v>
      </c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3" x14ac:dyDescent="0.15">
      <c r="A289" s="18" t="s">
        <v>342</v>
      </c>
      <c r="B289" s="19">
        <v>784725</v>
      </c>
      <c r="C289" s="19">
        <v>36384</v>
      </c>
      <c r="D289" s="20">
        <f t="shared" si="0"/>
        <v>4.6365287202523177E-2</v>
      </c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3" x14ac:dyDescent="0.15">
      <c r="A290" s="18" t="s">
        <v>343</v>
      </c>
      <c r="B290" s="19">
        <v>624120</v>
      </c>
      <c r="C290" s="19">
        <v>28834</v>
      </c>
      <c r="D290" s="20">
        <f t="shared" si="0"/>
        <v>4.6199448823944111E-2</v>
      </c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3" x14ac:dyDescent="0.15">
      <c r="A291" s="18" t="s">
        <v>344</v>
      </c>
      <c r="B291" s="19">
        <v>752138</v>
      </c>
      <c r="C291" s="19">
        <v>34742</v>
      </c>
      <c r="D291" s="20">
        <f t="shared" si="0"/>
        <v>4.6190991546764024E-2</v>
      </c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3" x14ac:dyDescent="0.15">
      <c r="A292" s="18" t="s">
        <v>345</v>
      </c>
      <c r="B292" s="19">
        <v>716470</v>
      </c>
      <c r="C292" s="19">
        <v>32673</v>
      </c>
      <c r="D292" s="20">
        <f t="shared" si="0"/>
        <v>4.5602746800284727E-2</v>
      </c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3" x14ac:dyDescent="0.15">
      <c r="A293" s="18" t="s">
        <v>346</v>
      </c>
      <c r="B293" s="19">
        <v>737972</v>
      </c>
      <c r="C293" s="19">
        <v>33123</v>
      </c>
      <c r="D293" s="20">
        <f t="shared" si="0"/>
        <v>4.4883816730174046E-2</v>
      </c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3" x14ac:dyDescent="0.15">
      <c r="A294" s="18" t="s">
        <v>347</v>
      </c>
      <c r="B294" s="19">
        <v>691196</v>
      </c>
      <c r="C294" s="19">
        <v>31004</v>
      </c>
      <c r="D294" s="20">
        <f t="shared" si="0"/>
        <v>4.4855583654998005E-2</v>
      </c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3" x14ac:dyDescent="0.15">
      <c r="A295" s="18" t="s">
        <v>348</v>
      </c>
      <c r="B295" s="19">
        <v>780524</v>
      </c>
      <c r="C295" s="19">
        <v>34650</v>
      </c>
      <c r="D295" s="20">
        <f t="shared" si="0"/>
        <v>4.4393253762856751E-2</v>
      </c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3" x14ac:dyDescent="0.15">
      <c r="A296" s="18" t="s">
        <v>349</v>
      </c>
      <c r="B296" s="19">
        <v>770500</v>
      </c>
      <c r="C296" s="19">
        <v>33920</v>
      </c>
      <c r="D296" s="20">
        <f t="shared" si="0"/>
        <v>4.4023361453601556E-2</v>
      </c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3" x14ac:dyDescent="0.15">
      <c r="A297" s="18" t="s">
        <v>350</v>
      </c>
      <c r="B297" s="19">
        <v>768067</v>
      </c>
      <c r="C297" s="19">
        <v>33402</v>
      </c>
      <c r="D297" s="20">
        <f t="shared" si="0"/>
        <v>4.3488393590663317E-2</v>
      </c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3" x14ac:dyDescent="0.15">
      <c r="A298" s="18" t="s">
        <v>351</v>
      </c>
      <c r="B298" s="19">
        <v>697372</v>
      </c>
      <c r="C298" s="19">
        <v>30253</v>
      </c>
      <c r="D298" s="20">
        <f t="shared" si="0"/>
        <v>4.3381437740545932E-2</v>
      </c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3" x14ac:dyDescent="0.15">
      <c r="A299" s="18" t="s">
        <v>352</v>
      </c>
      <c r="B299" s="19">
        <v>843598</v>
      </c>
      <c r="C299" s="19">
        <v>36515</v>
      </c>
      <c r="D299" s="20">
        <f t="shared" si="0"/>
        <v>4.3284834719854719E-2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3" x14ac:dyDescent="0.15">
      <c r="A300" s="18" t="s">
        <v>353</v>
      </c>
      <c r="B300" s="19">
        <v>780002</v>
      </c>
      <c r="C300" s="19">
        <v>33495</v>
      </c>
      <c r="D300" s="20">
        <f t="shared" si="0"/>
        <v>4.2942197584108756E-2</v>
      </c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3" x14ac:dyDescent="0.15">
      <c r="A301" s="18" t="s">
        <v>354</v>
      </c>
      <c r="B301" s="19">
        <v>699657</v>
      </c>
      <c r="C301" s="19">
        <v>29961</v>
      </c>
      <c r="D301" s="20">
        <f t="shared" si="0"/>
        <v>4.2822411553089586E-2</v>
      </c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3" x14ac:dyDescent="0.15">
      <c r="A302" s="18" t="s">
        <v>355</v>
      </c>
      <c r="B302" s="19">
        <v>773628</v>
      </c>
      <c r="C302" s="19">
        <v>32960</v>
      </c>
      <c r="D302" s="20">
        <f t="shared" si="0"/>
        <v>4.2604455888359781E-2</v>
      </c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3" x14ac:dyDescent="0.15">
      <c r="A303" s="18" t="s">
        <v>356</v>
      </c>
      <c r="B303" s="19">
        <v>700276</v>
      </c>
      <c r="C303" s="19">
        <v>29816</v>
      </c>
      <c r="D303" s="20">
        <f t="shared" si="0"/>
        <v>4.2577498015068348E-2</v>
      </c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3" x14ac:dyDescent="0.15">
      <c r="A304" s="18" t="s">
        <v>357</v>
      </c>
      <c r="B304" s="19">
        <v>713625</v>
      </c>
      <c r="C304" s="19">
        <v>30157</v>
      </c>
      <c r="D304" s="20">
        <f t="shared" si="0"/>
        <v>4.2258889472762302E-2</v>
      </c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3" x14ac:dyDescent="0.15">
      <c r="A305" s="18" t="s">
        <v>358</v>
      </c>
      <c r="B305" s="19">
        <v>771096</v>
      </c>
      <c r="C305" s="19">
        <v>32434</v>
      </c>
      <c r="D305" s="20">
        <f t="shared" si="0"/>
        <v>4.2062207559110672E-2</v>
      </c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3" x14ac:dyDescent="0.15">
      <c r="A306" s="18" t="s">
        <v>359</v>
      </c>
      <c r="B306" s="19">
        <v>783983</v>
      </c>
      <c r="C306" s="19">
        <v>32975</v>
      </c>
      <c r="D306" s="20">
        <f t="shared" si="0"/>
        <v>4.2060861013567895E-2</v>
      </c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3" x14ac:dyDescent="0.15">
      <c r="A307" s="18" t="s">
        <v>360</v>
      </c>
      <c r="B307" s="19">
        <v>841344</v>
      </c>
      <c r="C307" s="19">
        <v>35213</v>
      </c>
      <c r="D307" s="20">
        <f t="shared" si="0"/>
        <v>4.1853272858664234E-2</v>
      </c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3" x14ac:dyDescent="0.15">
      <c r="A308" s="18" t="s">
        <v>361</v>
      </c>
      <c r="B308" s="19">
        <v>782337</v>
      </c>
      <c r="C308" s="19">
        <v>32729</v>
      </c>
      <c r="D308" s="20">
        <f t="shared" si="0"/>
        <v>4.1834912576038205E-2</v>
      </c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3" x14ac:dyDescent="0.15">
      <c r="A309" s="18" t="s">
        <v>362</v>
      </c>
      <c r="B309" s="19">
        <v>768719</v>
      </c>
      <c r="C309" s="19">
        <v>32159</v>
      </c>
      <c r="D309" s="20">
        <f t="shared" si="0"/>
        <v>4.1834532514481881E-2</v>
      </c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3" x14ac:dyDescent="0.15">
      <c r="A310" s="18" t="s">
        <v>363</v>
      </c>
      <c r="B310" s="19">
        <v>744805</v>
      </c>
      <c r="C310" s="19">
        <v>30778</v>
      </c>
      <c r="D310" s="20">
        <f t="shared" si="0"/>
        <v>4.1323567913749235E-2</v>
      </c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3" x14ac:dyDescent="0.15">
      <c r="A311" s="18" t="s">
        <v>364</v>
      </c>
      <c r="B311" s="19">
        <v>704818</v>
      </c>
      <c r="C311" s="19">
        <v>29120</v>
      </c>
      <c r="D311" s="20">
        <f t="shared" si="0"/>
        <v>4.1315630418065373E-2</v>
      </c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3" x14ac:dyDescent="0.15">
      <c r="A312" s="18" t="s">
        <v>365</v>
      </c>
      <c r="B312" s="19">
        <v>702062</v>
      </c>
      <c r="C312" s="19">
        <v>28977</v>
      </c>
      <c r="D312" s="20">
        <f t="shared" si="0"/>
        <v>4.127413248402563E-2</v>
      </c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3" x14ac:dyDescent="0.15">
      <c r="A313" s="18" t="s">
        <v>366</v>
      </c>
      <c r="B313" s="19">
        <v>768025</v>
      </c>
      <c r="C313" s="19">
        <v>31603</v>
      </c>
      <c r="D313" s="20">
        <f t="shared" si="0"/>
        <v>4.1148400117183688E-2</v>
      </c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3" x14ac:dyDescent="0.15">
      <c r="A314" s="18" t="s">
        <v>367</v>
      </c>
      <c r="B314" s="19">
        <v>575576</v>
      </c>
      <c r="C314" s="19">
        <v>23504</v>
      </c>
      <c r="D314" s="20">
        <f t="shared" si="0"/>
        <v>4.083561510556382E-2</v>
      </c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3" x14ac:dyDescent="0.15">
      <c r="A315" s="18" t="s">
        <v>368</v>
      </c>
      <c r="B315" s="19">
        <v>799589</v>
      </c>
      <c r="C315" s="19">
        <v>32500</v>
      </c>
      <c r="D315" s="20">
        <f t="shared" si="0"/>
        <v>4.064588182178594E-2</v>
      </c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3" x14ac:dyDescent="0.15">
      <c r="A316" s="18" t="s">
        <v>369</v>
      </c>
      <c r="B316" s="19">
        <v>706811</v>
      </c>
      <c r="C316" s="19">
        <v>28719</v>
      </c>
      <c r="D316" s="20">
        <f t="shared" si="0"/>
        <v>4.0631795487053826E-2</v>
      </c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3" x14ac:dyDescent="0.15">
      <c r="A317" s="18" t="s">
        <v>370</v>
      </c>
      <c r="B317" s="19">
        <v>705509</v>
      </c>
      <c r="C317" s="19">
        <v>28424</v>
      </c>
      <c r="D317" s="20">
        <f t="shared" si="0"/>
        <v>4.0288642667917776E-2</v>
      </c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3" x14ac:dyDescent="0.15">
      <c r="A318" s="18" t="s">
        <v>371</v>
      </c>
      <c r="B318" s="19">
        <v>818281</v>
      </c>
      <c r="C318" s="19">
        <v>32770</v>
      </c>
      <c r="D318" s="20">
        <f t="shared" si="0"/>
        <v>4.0047367591328653E-2</v>
      </c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3" x14ac:dyDescent="0.15">
      <c r="A319" s="18" t="s">
        <v>372</v>
      </c>
      <c r="B319" s="19">
        <v>713685</v>
      </c>
      <c r="C319" s="19">
        <v>28311</v>
      </c>
      <c r="D319" s="20">
        <f t="shared" si="0"/>
        <v>3.9668761428361253E-2</v>
      </c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3" x14ac:dyDescent="0.15">
      <c r="A320" s="18" t="s">
        <v>373</v>
      </c>
      <c r="B320" s="19">
        <v>724747</v>
      </c>
      <c r="C320" s="19">
        <v>28469</v>
      </c>
      <c r="D320" s="20">
        <f t="shared" si="0"/>
        <v>3.9281294023983539E-2</v>
      </c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3" x14ac:dyDescent="0.15">
      <c r="A321" s="18" t="s">
        <v>374</v>
      </c>
      <c r="B321" s="19">
        <v>778026</v>
      </c>
      <c r="C321" s="19">
        <v>30541</v>
      </c>
      <c r="D321" s="20">
        <f t="shared" si="0"/>
        <v>3.9254472215581482E-2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3" x14ac:dyDescent="0.15">
      <c r="A322" s="18" t="s">
        <v>375</v>
      </c>
      <c r="B322" s="19">
        <v>707741</v>
      </c>
      <c r="C322" s="19">
        <v>27739</v>
      </c>
      <c r="D322" s="20">
        <f t="shared" si="0"/>
        <v>3.9193716345386237E-2</v>
      </c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3" x14ac:dyDescent="0.15">
      <c r="A323" s="18" t="s">
        <v>376</v>
      </c>
      <c r="B323" s="19">
        <v>737394</v>
      </c>
      <c r="C323" s="19">
        <v>28887</v>
      </c>
      <c r="D323" s="20">
        <f t="shared" si="0"/>
        <v>3.9174444055688006E-2</v>
      </c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3" x14ac:dyDescent="0.15">
      <c r="A324" s="18" t="s">
        <v>377</v>
      </c>
      <c r="B324" s="19">
        <v>734091</v>
      </c>
      <c r="C324" s="19">
        <v>28285</v>
      </c>
      <c r="D324" s="20">
        <f t="shared" si="0"/>
        <v>3.8530645383201813E-2</v>
      </c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3" x14ac:dyDescent="0.15">
      <c r="A325" s="18" t="s">
        <v>378</v>
      </c>
      <c r="B325" s="19">
        <v>794879</v>
      </c>
      <c r="C325" s="19">
        <v>30583</v>
      </c>
      <c r="D325" s="20">
        <f t="shared" si="0"/>
        <v>3.8475038339168606E-2</v>
      </c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3" x14ac:dyDescent="0.15">
      <c r="A326" s="18" t="s">
        <v>379</v>
      </c>
      <c r="B326" s="19">
        <v>742235</v>
      </c>
      <c r="C326" s="19">
        <v>28485</v>
      </c>
      <c r="D326" s="20">
        <f t="shared" si="0"/>
        <v>3.8377333324351455E-2</v>
      </c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3" x14ac:dyDescent="0.15">
      <c r="A327" s="18" t="s">
        <v>380</v>
      </c>
      <c r="B327" s="19">
        <v>734183</v>
      </c>
      <c r="C327" s="19">
        <v>28153</v>
      </c>
      <c r="D327" s="20">
        <f t="shared" si="0"/>
        <v>3.8346025445971918E-2</v>
      </c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3" x14ac:dyDescent="0.15">
      <c r="A328" s="18" t="s">
        <v>381</v>
      </c>
      <c r="B328" s="19">
        <v>760689</v>
      </c>
      <c r="C328" s="19">
        <v>29119</v>
      </c>
      <c r="D328" s="20">
        <f t="shared" si="0"/>
        <v>3.8279770050572572E-2</v>
      </c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3" x14ac:dyDescent="0.15">
      <c r="A329" s="18" t="s">
        <v>382</v>
      </c>
      <c r="B329" s="19">
        <v>684888</v>
      </c>
      <c r="C329" s="19">
        <v>25648</v>
      </c>
      <c r="D329" s="20">
        <f t="shared" si="0"/>
        <v>3.7448458726098283E-2</v>
      </c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3" x14ac:dyDescent="0.15">
      <c r="A330" s="18" t="s">
        <v>383</v>
      </c>
      <c r="B330" s="19">
        <v>716331</v>
      </c>
      <c r="C330" s="19">
        <v>26545</v>
      </c>
      <c r="D330" s="20">
        <f t="shared" si="0"/>
        <v>3.7056891297458858E-2</v>
      </c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3" x14ac:dyDescent="0.15">
      <c r="A331" s="18" t="s">
        <v>384</v>
      </c>
      <c r="B331" s="19">
        <v>722715</v>
      </c>
      <c r="C331" s="19">
        <v>26704</v>
      </c>
      <c r="D331" s="20">
        <f t="shared" si="0"/>
        <v>3.6949558262939053E-2</v>
      </c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3" x14ac:dyDescent="0.15">
      <c r="A332" s="18" t="s">
        <v>385</v>
      </c>
      <c r="B332" s="19">
        <v>793405</v>
      </c>
      <c r="C332" s="19">
        <v>28334</v>
      </c>
      <c r="D332" s="20">
        <f t="shared" si="0"/>
        <v>3.5711899975422387E-2</v>
      </c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3" x14ac:dyDescent="0.15">
      <c r="A333" s="18" t="s">
        <v>386</v>
      </c>
      <c r="B333" s="19">
        <v>767172</v>
      </c>
      <c r="C333" s="19">
        <v>27211</v>
      </c>
      <c r="D333" s="20">
        <f t="shared" si="0"/>
        <v>3.5469229846761874E-2</v>
      </c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3" x14ac:dyDescent="0.15">
      <c r="A334" s="18" t="s">
        <v>387</v>
      </c>
      <c r="B334" s="19">
        <v>771095</v>
      </c>
      <c r="C334" s="19">
        <v>26578</v>
      </c>
      <c r="D334" s="20">
        <f t="shared" si="0"/>
        <v>3.4467867124024928E-2</v>
      </c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3" x14ac:dyDescent="0.15">
      <c r="A335" s="18" t="s">
        <v>388</v>
      </c>
      <c r="B335" s="19">
        <v>766019</v>
      </c>
      <c r="C335" s="19">
        <v>26402</v>
      </c>
      <c r="D335" s="20">
        <f t="shared" si="0"/>
        <v>3.4466508010897901E-2</v>
      </c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3" x14ac:dyDescent="0.15">
      <c r="A336" s="18" t="s">
        <v>389</v>
      </c>
      <c r="B336" s="19">
        <v>733764</v>
      </c>
      <c r="C336" s="19">
        <v>25247</v>
      </c>
      <c r="D336" s="20">
        <f t="shared" si="0"/>
        <v>3.4407520674222231E-2</v>
      </c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3" x14ac:dyDescent="0.15">
      <c r="A337" s="18" t="s">
        <v>390</v>
      </c>
      <c r="B337" s="19">
        <v>754387</v>
      </c>
      <c r="C337" s="19">
        <v>25869</v>
      </c>
      <c r="D337" s="20">
        <f t="shared" si="0"/>
        <v>3.4291418065263583E-2</v>
      </c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3" x14ac:dyDescent="0.15">
      <c r="A338" s="18" t="s">
        <v>391</v>
      </c>
      <c r="B338" s="19">
        <v>783621</v>
      </c>
      <c r="C338" s="19">
        <v>26842</v>
      </c>
      <c r="D338" s="20">
        <f t="shared" si="0"/>
        <v>3.4253803815875276E-2</v>
      </c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3" x14ac:dyDescent="0.15">
      <c r="A339" s="18" t="s">
        <v>392</v>
      </c>
      <c r="B339" s="19">
        <v>737438</v>
      </c>
      <c r="C339" s="19">
        <v>25197</v>
      </c>
      <c r="D339" s="20">
        <f t="shared" si="0"/>
        <v>3.4168296182187523E-2</v>
      </c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3" x14ac:dyDescent="0.15">
      <c r="A340" s="18" t="s">
        <v>393</v>
      </c>
      <c r="B340" s="19">
        <v>760077</v>
      </c>
      <c r="C340" s="19">
        <v>25896</v>
      </c>
      <c r="D340" s="20">
        <f t="shared" si="0"/>
        <v>3.4070232358037411E-2</v>
      </c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3" x14ac:dyDescent="0.15">
      <c r="A341" s="18" t="s">
        <v>394</v>
      </c>
      <c r="B341" s="19">
        <v>742570</v>
      </c>
      <c r="C341" s="19">
        <v>24810</v>
      </c>
      <c r="D341" s="20">
        <f t="shared" si="0"/>
        <v>3.3410991556351591E-2</v>
      </c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3" x14ac:dyDescent="0.15">
      <c r="A342" s="18" t="s">
        <v>395</v>
      </c>
      <c r="B342" s="19">
        <v>747632</v>
      </c>
      <c r="C342" s="19">
        <v>24525</v>
      </c>
      <c r="D342" s="20">
        <f t="shared" si="0"/>
        <v>3.280357181073041E-2</v>
      </c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3" x14ac:dyDescent="0.15">
      <c r="A343" s="18" t="s">
        <v>396</v>
      </c>
      <c r="B343" s="19">
        <v>698323</v>
      </c>
      <c r="C343" s="19">
        <v>22787</v>
      </c>
      <c r="D343" s="20">
        <f t="shared" si="0"/>
        <v>3.2631031771830514E-2</v>
      </c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3" x14ac:dyDescent="0.15">
      <c r="A344" s="18" t="s">
        <v>397</v>
      </c>
      <c r="B344" s="19">
        <v>678418</v>
      </c>
      <c r="C344" s="19">
        <v>21905</v>
      </c>
      <c r="D344" s="20">
        <f t="shared" si="0"/>
        <v>3.2288353198175759E-2</v>
      </c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3" x14ac:dyDescent="0.15">
      <c r="A345" s="18" t="s">
        <v>398</v>
      </c>
      <c r="B345" s="19">
        <v>761485</v>
      </c>
      <c r="C345" s="19">
        <v>24578</v>
      </c>
      <c r="D345" s="20">
        <f t="shared" si="0"/>
        <v>3.2276407283137555E-2</v>
      </c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3" x14ac:dyDescent="0.15">
      <c r="A346" s="18" t="s">
        <v>399</v>
      </c>
      <c r="B346" s="19">
        <v>701112</v>
      </c>
      <c r="C346" s="19">
        <v>22513</v>
      </c>
      <c r="D346" s="20">
        <f t="shared" si="0"/>
        <v>3.2110418877440407E-2</v>
      </c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3" x14ac:dyDescent="0.15">
      <c r="A347" s="18" t="s">
        <v>400</v>
      </c>
      <c r="B347" s="19">
        <v>711678</v>
      </c>
      <c r="C347" s="19">
        <v>22645</v>
      </c>
      <c r="D347" s="20">
        <f t="shared" si="0"/>
        <v>3.1819165409075451E-2</v>
      </c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3" x14ac:dyDescent="0.15">
      <c r="A348" s="18" t="s">
        <v>401</v>
      </c>
      <c r="B348" s="19">
        <v>731742</v>
      </c>
      <c r="C348" s="19">
        <v>23020</v>
      </c>
      <c r="D348" s="20">
        <f t="shared" si="0"/>
        <v>3.1459175501747885E-2</v>
      </c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3" x14ac:dyDescent="0.15">
      <c r="A349" s="18" t="s">
        <v>402</v>
      </c>
      <c r="B349" s="19">
        <v>755546</v>
      </c>
      <c r="C349" s="19">
        <v>23666</v>
      </c>
      <c r="D349" s="20">
        <f t="shared" si="0"/>
        <v>3.132304320319345E-2</v>
      </c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3" x14ac:dyDescent="0.15">
      <c r="A350" s="18" t="s">
        <v>403</v>
      </c>
      <c r="B350" s="19">
        <v>684084</v>
      </c>
      <c r="C350" s="19">
        <v>21422</v>
      </c>
      <c r="D350" s="20">
        <f t="shared" si="0"/>
        <v>3.1314867764777425E-2</v>
      </c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3" x14ac:dyDescent="0.15">
      <c r="A351" s="18" t="s">
        <v>404</v>
      </c>
      <c r="B351" s="19">
        <v>819235</v>
      </c>
      <c r="C351" s="19">
        <v>25638</v>
      </c>
      <c r="D351" s="20">
        <f t="shared" si="0"/>
        <v>3.1295049649978333E-2</v>
      </c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3" x14ac:dyDescent="0.15">
      <c r="A352" s="18" t="s">
        <v>405</v>
      </c>
      <c r="B352" s="19">
        <v>754721</v>
      </c>
      <c r="C352" s="19">
        <v>23330</v>
      </c>
      <c r="D352" s="20">
        <f t="shared" si="0"/>
        <v>3.0912085393145283E-2</v>
      </c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3" x14ac:dyDescent="0.15">
      <c r="A353" s="18" t="s">
        <v>406</v>
      </c>
      <c r="B353" s="19">
        <v>743699</v>
      </c>
      <c r="C353" s="19">
        <v>22900</v>
      </c>
      <c r="D353" s="20">
        <f t="shared" si="0"/>
        <v>3.0792027419695334E-2</v>
      </c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3" x14ac:dyDescent="0.15">
      <c r="A354" s="18" t="s">
        <v>407</v>
      </c>
      <c r="B354" s="19">
        <v>707576</v>
      </c>
      <c r="C354" s="19">
        <v>21650</v>
      </c>
      <c r="D354" s="20">
        <f t="shared" si="0"/>
        <v>3.0597419923796172E-2</v>
      </c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3" x14ac:dyDescent="0.15">
      <c r="A355" s="18" t="s">
        <v>408</v>
      </c>
      <c r="B355" s="19">
        <v>763028</v>
      </c>
      <c r="C355" s="19">
        <v>23279</v>
      </c>
      <c r="D355" s="20">
        <f t="shared" si="0"/>
        <v>3.0508710034232032E-2</v>
      </c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3" x14ac:dyDescent="0.15">
      <c r="A356" s="18" t="s">
        <v>409</v>
      </c>
      <c r="B356" s="19">
        <v>722722</v>
      </c>
      <c r="C356" s="19">
        <v>21764</v>
      </c>
      <c r="D356" s="20">
        <f t="shared" si="0"/>
        <v>3.0113930390938702E-2</v>
      </c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3" x14ac:dyDescent="0.15">
      <c r="A357" s="18" t="s">
        <v>410</v>
      </c>
      <c r="B357" s="19">
        <v>719864</v>
      </c>
      <c r="C357" s="19">
        <v>21642</v>
      </c>
      <c r="D357" s="20">
        <f t="shared" si="0"/>
        <v>3.0064012091172779E-2</v>
      </c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3" x14ac:dyDescent="0.15">
      <c r="A358" s="18" t="s">
        <v>411</v>
      </c>
      <c r="B358" s="19">
        <v>768166</v>
      </c>
      <c r="C358" s="19">
        <v>22893</v>
      </c>
      <c r="D358" s="20">
        <f t="shared" si="0"/>
        <v>2.980215213899079E-2</v>
      </c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3" x14ac:dyDescent="0.15">
      <c r="A359" s="18" t="s">
        <v>412</v>
      </c>
      <c r="B359" s="19">
        <v>731513</v>
      </c>
      <c r="C359" s="19">
        <v>21682</v>
      </c>
      <c r="D359" s="20">
        <f t="shared" si="0"/>
        <v>2.9639938046213805E-2</v>
      </c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3" x14ac:dyDescent="0.15">
      <c r="A360" s="18" t="s">
        <v>413</v>
      </c>
      <c r="B360" s="19">
        <v>693764</v>
      </c>
      <c r="C360" s="19">
        <v>20315</v>
      </c>
      <c r="D360" s="20">
        <f t="shared" si="0"/>
        <v>2.9282291960955022E-2</v>
      </c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3" x14ac:dyDescent="0.15">
      <c r="A361" s="18" t="s">
        <v>414</v>
      </c>
      <c r="B361" s="19">
        <v>692835</v>
      </c>
      <c r="C361" s="19">
        <v>20284</v>
      </c>
      <c r="D361" s="20">
        <f t="shared" si="0"/>
        <v>2.9276811939350639E-2</v>
      </c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3" x14ac:dyDescent="0.15">
      <c r="A362" s="18" t="s">
        <v>415</v>
      </c>
      <c r="B362" s="19">
        <v>755264</v>
      </c>
      <c r="C362" s="19">
        <v>22072</v>
      </c>
      <c r="D362" s="20">
        <f t="shared" si="0"/>
        <v>2.9224218286585883E-2</v>
      </c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3" x14ac:dyDescent="0.15">
      <c r="A363" s="18" t="s">
        <v>416</v>
      </c>
      <c r="B363" s="19">
        <v>731341</v>
      </c>
      <c r="C363" s="19">
        <v>21218</v>
      </c>
      <c r="D363" s="20">
        <f t="shared" si="0"/>
        <v>2.9012457936858457E-2</v>
      </c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3" x14ac:dyDescent="0.15">
      <c r="A364" s="18" t="s">
        <v>417</v>
      </c>
      <c r="B364" s="19">
        <v>653684</v>
      </c>
      <c r="C364" s="19">
        <v>18792</v>
      </c>
      <c r="D364" s="20">
        <f t="shared" si="0"/>
        <v>2.874783534551863E-2</v>
      </c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3" x14ac:dyDescent="0.15">
      <c r="A365" s="18" t="s">
        <v>418</v>
      </c>
      <c r="B365" s="19">
        <v>759415</v>
      </c>
      <c r="C365" s="19">
        <v>21827</v>
      </c>
      <c r="D365" s="20">
        <f t="shared" si="0"/>
        <v>2.8741860511051268E-2</v>
      </c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3" x14ac:dyDescent="0.15">
      <c r="A366" s="18" t="s">
        <v>419</v>
      </c>
      <c r="B366" s="19">
        <v>719771</v>
      </c>
      <c r="C366" s="19">
        <v>20547</v>
      </c>
      <c r="D366" s="20">
        <f t="shared" si="0"/>
        <v>2.8546579398169694E-2</v>
      </c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3" x14ac:dyDescent="0.15">
      <c r="A367" s="18" t="s">
        <v>420</v>
      </c>
      <c r="B367" s="19">
        <v>697064</v>
      </c>
      <c r="C367" s="19">
        <v>19749</v>
      </c>
      <c r="D367" s="20">
        <f t="shared" si="0"/>
        <v>2.8331688338516979E-2</v>
      </c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3" x14ac:dyDescent="0.15">
      <c r="A368" s="18" t="s">
        <v>421</v>
      </c>
      <c r="B368" s="19">
        <v>702489</v>
      </c>
      <c r="C368" s="19">
        <v>19626</v>
      </c>
      <c r="D368" s="20">
        <f t="shared" si="0"/>
        <v>2.7937804008318991E-2</v>
      </c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3" x14ac:dyDescent="0.15">
      <c r="A369" s="18" t="s">
        <v>422</v>
      </c>
      <c r="B369" s="19">
        <v>716199</v>
      </c>
      <c r="C369" s="19">
        <v>19399</v>
      </c>
      <c r="D369" s="20">
        <f t="shared" si="0"/>
        <v>2.7086047313665616E-2</v>
      </c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3" x14ac:dyDescent="0.15">
      <c r="A370" s="18" t="s">
        <v>423</v>
      </c>
      <c r="B370" s="19">
        <v>726541</v>
      </c>
      <c r="C370" s="19">
        <v>19667</v>
      </c>
      <c r="D370" s="20">
        <f t="shared" si="0"/>
        <v>2.7069360159990973E-2</v>
      </c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3" x14ac:dyDescent="0.15">
      <c r="A371" s="18" t="s">
        <v>424</v>
      </c>
      <c r="B371" s="19">
        <v>606136</v>
      </c>
      <c r="C371" s="19">
        <v>16341</v>
      </c>
      <c r="D371" s="20">
        <f t="shared" si="0"/>
        <v>2.6959296263544815E-2</v>
      </c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3" x14ac:dyDescent="0.15">
      <c r="A372" s="18" t="s">
        <v>425</v>
      </c>
      <c r="B372" s="19">
        <v>717088</v>
      </c>
      <c r="C372" s="19">
        <v>18872</v>
      </c>
      <c r="D372" s="20">
        <f t="shared" si="0"/>
        <v>2.631755098397965E-2</v>
      </c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3" x14ac:dyDescent="0.15">
      <c r="A373" s="18" t="s">
        <v>426</v>
      </c>
      <c r="B373" s="19">
        <v>770392</v>
      </c>
      <c r="C373" s="19">
        <v>19319</v>
      </c>
      <c r="D373" s="20">
        <f t="shared" si="0"/>
        <v>2.507684399630318E-2</v>
      </c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3" x14ac:dyDescent="0.15">
      <c r="A374" s="18" t="s">
        <v>427</v>
      </c>
      <c r="B374" s="19">
        <v>709286</v>
      </c>
      <c r="C374" s="19">
        <v>17088</v>
      </c>
      <c r="D374" s="20">
        <f t="shared" si="0"/>
        <v>2.4091833195636174E-2</v>
      </c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3" x14ac:dyDescent="0.15">
      <c r="A375" s="18" t="s">
        <v>428</v>
      </c>
      <c r="B375" s="19">
        <v>751551</v>
      </c>
      <c r="C375" s="19">
        <v>17983</v>
      </c>
      <c r="D375" s="20">
        <f t="shared" si="0"/>
        <v>2.3927850538419882E-2</v>
      </c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3" x14ac:dyDescent="0.15">
      <c r="A376" s="18" t="s">
        <v>429</v>
      </c>
      <c r="B376" s="19">
        <v>730345</v>
      </c>
      <c r="C376" s="19">
        <v>17193</v>
      </c>
      <c r="D376" s="20">
        <f t="shared" si="0"/>
        <v>2.3540929286843888E-2</v>
      </c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3" x14ac:dyDescent="0.15">
      <c r="A377" s="18" t="s">
        <v>430</v>
      </c>
      <c r="B377" s="19">
        <v>712904</v>
      </c>
      <c r="C377" s="19">
        <v>16653</v>
      </c>
      <c r="D377" s="20">
        <f t="shared" si="0"/>
        <v>2.3359386397046447E-2</v>
      </c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3" x14ac:dyDescent="0.15">
      <c r="A378" s="18" t="s">
        <v>431</v>
      </c>
      <c r="B378" s="19">
        <v>735139</v>
      </c>
      <c r="C378" s="19">
        <v>16625</v>
      </c>
      <c r="D378" s="20">
        <f t="shared" si="0"/>
        <v>2.2614770812050509E-2</v>
      </c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3" x14ac:dyDescent="0.15">
      <c r="A379" s="18" t="s">
        <v>432</v>
      </c>
      <c r="B379" s="19">
        <v>694694</v>
      </c>
      <c r="C379" s="19">
        <v>15368</v>
      </c>
      <c r="D379" s="20">
        <f t="shared" si="0"/>
        <v>2.2121970248771401E-2</v>
      </c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3" x14ac:dyDescent="0.15">
      <c r="A380" s="18" t="s">
        <v>433</v>
      </c>
      <c r="B380" s="19">
        <v>709450</v>
      </c>
      <c r="C380" s="19">
        <v>15673</v>
      </c>
      <c r="D380" s="20">
        <f t="shared" si="0"/>
        <v>2.209176122348298E-2</v>
      </c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3" x14ac:dyDescent="0.15">
      <c r="A381" s="18" t="s">
        <v>434</v>
      </c>
      <c r="B381" s="19">
        <v>750295</v>
      </c>
      <c r="C381" s="19">
        <v>16550</v>
      </c>
      <c r="D381" s="20">
        <f t="shared" si="0"/>
        <v>2.2057990523727335E-2</v>
      </c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3" x14ac:dyDescent="0.15">
      <c r="A382" s="18" t="s">
        <v>435</v>
      </c>
      <c r="B382" s="19">
        <v>795511</v>
      </c>
      <c r="C382" s="19">
        <v>17538</v>
      </c>
      <c r="D382" s="20">
        <f t="shared" si="0"/>
        <v>2.2046206777781827E-2</v>
      </c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3" x14ac:dyDescent="0.15">
      <c r="A383" s="18" t="s">
        <v>436</v>
      </c>
      <c r="B383" s="19">
        <v>858910</v>
      </c>
      <c r="C383" s="19">
        <v>18791</v>
      </c>
      <c r="D383" s="20">
        <f t="shared" si="0"/>
        <v>2.1877728749228675E-2</v>
      </c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3" x14ac:dyDescent="0.15">
      <c r="A384" s="18" t="s">
        <v>437</v>
      </c>
      <c r="B384" s="19">
        <v>700113</v>
      </c>
      <c r="C384" s="19">
        <v>15287</v>
      </c>
      <c r="D384" s="20">
        <f t="shared" si="0"/>
        <v>2.1835046628187166E-2</v>
      </c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3" x14ac:dyDescent="0.15">
      <c r="A385" s="18" t="s">
        <v>438</v>
      </c>
      <c r="B385" s="19">
        <v>882235</v>
      </c>
      <c r="C385" s="19">
        <v>19057</v>
      </c>
      <c r="D385" s="20">
        <f t="shared" si="0"/>
        <v>2.1600820643025952E-2</v>
      </c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3" x14ac:dyDescent="0.15">
      <c r="A386" s="18" t="s">
        <v>439</v>
      </c>
      <c r="B386" s="19">
        <v>720358</v>
      </c>
      <c r="C386" s="19">
        <v>15508</v>
      </c>
      <c r="D386" s="20">
        <f t="shared" si="0"/>
        <v>2.1528184597103105E-2</v>
      </c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3" x14ac:dyDescent="0.15">
      <c r="A387" s="18" t="s">
        <v>440</v>
      </c>
      <c r="B387" s="19">
        <v>777468</v>
      </c>
      <c r="C387" s="19">
        <v>16541</v>
      </c>
      <c r="D387" s="20">
        <f t="shared" si="0"/>
        <v>2.1275473717246241E-2</v>
      </c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3" x14ac:dyDescent="0.15">
      <c r="A388" s="18" t="s">
        <v>441</v>
      </c>
      <c r="B388" s="19">
        <v>701192</v>
      </c>
      <c r="C388" s="19">
        <v>14903</v>
      </c>
      <c r="D388" s="20">
        <f t="shared" si="0"/>
        <v>2.125380780157218E-2</v>
      </c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3" x14ac:dyDescent="0.15">
      <c r="A389" s="18" t="s">
        <v>442</v>
      </c>
      <c r="B389" s="19">
        <v>714886</v>
      </c>
      <c r="C389" s="19">
        <v>15080</v>
      </c>
      <c r="D389" s="20">
        <f t="shared" si="0"/>
        <v>2.1094272373497314E-2</v>
      </c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3" x14ac:dyDescent="0.15">
      <c r="A390" s="18" t="s">
        <v>443</v>
      </c>
      <c r="B390" s="19">
        <v>783672</v>
      </c>
      <c r="C390" s="19">
        <v>16109</v>
      </c>
      <c r="D390" s="20">
        <f t="shared" si="0"/>
        <v>2.0555793750446614E-2</v>
      </c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3" x14ac:dyDescent="0.15">
      <c r="A391" s="18" t="s">
        <v>444</v>
      </c>
      <c r="B391" s="19">
        <v>739352</v>
      </c>
      <c r="C391" s="19">
        <v>14945</v>
      </c>
      <c r="D391" s="20">
        <f t="shared" si="0"/>
        <v>2.0213646544541705E-2</v>
      </c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3" x14ac:dyDescent="0.15">
      <c r="A392" s="18" t="s">
        <v>445</v>
      </c>
      <c r="B392" s="19">
        <v>738707</v>
      </c>
      <c r="C392" s="19">
        <v>14494</v>
      </c>
      <c r="D392" s="20">
        <f t="shared" si="0"/>
        <v>1.9620769804536847E-2</v>
      </c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3" x14ac:dyDescent="0.15">
      <c r="A393" s="18" t="s">
        <v>446</v>
      </c>
      <c r="B393" s="19">
        <v>729771</v>
      </c>
      <c r="C393" s="19">
        <v>14156</v>
      </c>
      <c r="D393" s="20">
        <f t="shared" si="0"/>
        <v>1.9397865905880062E-2</v>
      </c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3" x14ac:dyDescent="0.15">
      <c r="A394" s="18" t="s">
        <v>447</v>
      </c>
      <c r="B394" s="19">
        <v>728927</v>
      </c>
      <c r="C394" s="19">
        <v>14078</v>
      </c>
      <c r="D394" s="20">
        <f t="shared" si="0"/>
        <v>1.9313319440767047E-2</v>
      </c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3" x14ac:dyDescent="0.15">
      <c r="A395" s="18" t="s">
        <v>448</v>
      </c>
      <c r="B395" s="19">
        <v>686820</v>
      </c>
      <c r="C395" s="19">
        <v>13242</v>
      </c>
      <c r="D395" s="20">
        <f t="shared" si="0"/>
        <v>1.9280160740805453E-2</v>
      </c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3" x14ac:dyDescent="0.15">
      <c r="A396" s="18" t="s">
        <v>449</v>
      </c>
      <c r="B396" s="19">
        <v>704592</v>
      </c>
      <c r="C396" s="19">
        <v>13239</v>
      </c>
      <c r="D396" s="20">
        <f t="shared" si="0"/>
        <v>1.8789597384017986E-2</v>
      </c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3" x14ac:dyDescent="0.15">
      <c r="A397" s="18" t="s">
        <v>450</v>
      </c>
      <c r="B397" s="19">
        <v>711282</v>
      </c>
      <c r="C397" s="19">
        <v>12691</v>
      </c>
      <c r="D397" s="20">
        <f t="shared" si="0"/>
        <v>1.7842430990802523E-2</v>
      </c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3" x14ac:dyDescent="0.15">
      <c r="A398" s="18" t="s">
        <v>451</v>
      </c>
      <c r="B398" s="19">
        <v>809426</v>
      </c>
      <c r="C398" s="19">
        <v>14247</v>
      </c>
      <c r="D398" s="20">
        <f t="shared" si="0"/>
        <v>1.7601361952791238E-2</v>
      </c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3" x14ac:dyDescent="0.15">
      <c r="A399" s="18" t="s">
        <v>452</v>
      </c>
      <c r="B399" s="19">
        <v>685535</v>
      </c>
      <c r="C399" s="19">
        <v>11986</v>
      </c>
      <c r="D399" s="20">
        <f t="shared" si="0"/>
        <v>1.7484154711283888E-2</v>
      </c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3" x14ac:dyDescent="0.15">
      <c r="A400" s="18" t="s">
        <v>453</v>
      </c>
      <c r="B400" s="19">
        <v>680927</v>
      </c>
      <c r="C400" s="19">
        <v>11851</v>
      </c>
      <c r="D400" s="20">
        <f t="shared" si="0"/>
        <v>1.7404215136130597E-2</v>
      </c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3" x14ac:dyDescent="0.15">
      <c r="A401" s="18" t="s">
        <v>454</v>
      </c>
      <c r="B401" s="19">
        <v>719486</v>
      </c>
      <c r="C401" s="19">
        <v>12424</v>
      </c>
      <c r="D401" s="20">
        <f t="shared" si="0"/>
        <v>1.7267882905296281E-2</v>
      </c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3" x14ac:dyDescent="0.15">
      <c r="A402" s="18" t="s">
        <v>455</v>
      </c>
      <c r="B402" s="19">
        <v>801315</v>
      </c>
      <c r="C402" s="19">
        <v>13627</v>
      </c>
      <c r="D402" s="20">
        <f t="shared" si="0"/>
        <v>1.7005796721638808E-2</v>
      </c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3" x14ac:dyDescent="0.15">
      <c r="A403" s="18" t="s">
        <v>456</v>
      </c>
      <c r="B403" s="19">
        <v>663069</v>
      </c>
      <c r="C403" s="19">
        <v>11246</v>
      </c>
      <c r="D403" s="20">
        <f t="shared" si="0"/>
        <v>1.6960527486581337E-2</v>
      </c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3" x14ac:dyDescent="0.15">
      <c r="A404" s="18" t="s">
        <v>457</v>
      </c>
      <c r="B404" s="19">
        <v>754936</v>
      </c>
      <c r="C404" s="19">
        <v>12687</v>
      </c>
      <c r="D404" s="20">
        <f t="shared" si="0"/>
        <v>1.6805398073479076E-2</v>
      </c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3" x14ac:dyDescent="0.15">
      <c r="A405" s="18" t="s">
        <v>458</v>
      </c>
      <c r="B405" s="19">
        <v>735997</v>
      </c>
      <c r="C405" s="19">
        <v>12052</v>
      </c>
      <c r="D405" s="20">
        <f t="shared" si="0"/>
        <v>1.6375066746195977E-2</v>
      </c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3" x14ac:dyDescent="0.15">
      <c r="A406" s="18" t="s">
        <v>459</v>
      </c>
      <c r="B406" s="19">
        <v>711205</v>
      </c>
      <c r="C406" s="19">
        <v>11237</v>
      </c>
      <c r="D406" s="20">
        <f t="shared" si="0"/>
        <v>1.5799945163490134E-2</v>
      </c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3" x14ac:dyDescent="0.15">
      <c r="A407" s="18" t="s">
        <v>460</v>
      </c>
      <c r="B407" s="19">
        <v>698251</v>
      </c>
      <c r="C407" s="19">
        <v>11028</v>
      </c>
      <c r="D407" s="20">
        <f t="shared" si="0"/>
        <v>1.5793747520590734E-2</v>
      </c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3" x14ac:dyDescent="0.15">
      <c r="A408" s="18" t="s">
        <v>461</v>
      </c>
      <c r="B408" s="19">
        <v>836061</v>
      </c>
      <c r="C408" s="19">
        <v>13167</v>
      </c>
      <c r="D408" s="20">
        <f t="shared" si="0"/>
        <v>1.5748850861360596E-2</v>
      </c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3" x14ac:dyDescent="0.15">
      <c r="A409" s="18" t="s">
        <v>462</v>
      </c>
      <c r="B409" s="19">
        <v>797608</v>
      </c>
      <c r="C409" s="19">
        <v>12515</v>
      </c>
      <c r="D409" s="20">
        <f t="shared" si="0"/>
        <v>1.5690665088614959E-2</v>
      </c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3" x14ac:dyDescent="0.15">
      <c r="A410" s="18" t="s">
        <v>463</v>
      </c>
      <c r="B410" s="19">
        <v>722370</v>
      </c>
      <c r="C410" s="19">
        <v>11236</v>
      </c>
      <c r="D410" s="20">
        <f t="shared" si="0"/>
        <v>1.5554355801043786E-2</v>
      </c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3" x14ac:dyDescent="0.15">
      <c r="A411" s="18" t="s">
        <v>464</v>
      </c>
      <c r="B411" s="19">
        <v>830801</v>
      </c>
      <c r="C411" s="19">
        <v>12913</v>
      </c>
      <c r="D411" s="20">
        <f t="shared" si="0"/>
        <v>1.5542831556533996E-2</v>
      </c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3" x14ac:dyDescent="0.15">
      <c r="A412" s="18" t="s">
        <v>465</v>
      </c>
      <c r="B412" s="19">
        <v>725964</v>
      </c>
      <c r="C412" s="19">
        <v>11197</v>
      </c>
      <c r="D412" s="20">
        <f t="shared" si="0"/>
        <v>1.5423629821864446E-2</v>
      </c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3" x14ac:dyDescent="0.15">
      <c r="A413" s="18" t="s">
        <v>466</v>
      </c>
      <c r="B413" s="19">
        <v>735031</v>
      </c>
      <c r="C413" s="19">
        <v>11227</v>
      </c>
      <c r="D413" s="20">
        <f t="shared" si="0"/>
        <v>1.5274185714616119E-2</v>
      </c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3" x14ac:dyDescent="0.15">
      <c r="A414" s="18" t="s">
        <v>467</v>
      </c>
      <c r="B414" s="19">
        <v>669638</v>
      </c>
      <c r="C414" s="19">
        <v>10190</v>
      </c>
      <c r="D414" s="20">
        <f t="shared" si="0"/>
        <v>1.5217177041924145E-2</v>
      </c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3" x14ac:dyDescent="0.15">
      <c r="A415" s="18" t="s">
        <v>468</v>
      </c>
      <c r="B415" s="19">
        <v>768363</v>
      </c>
      <c r="C415" s="19">
        <v>10649</v>
      </c>
      <c r="D415" s="20">
        <f t="shared" si="0"/>
        <v>1.3859334715492546E-2</v>
      </c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3" x14ac:dyDescent="0.15">
      <c r="A416" s="18" t="s">
        <v>469</v>
      </c>
      <c r="B416" s="19">
        <v>699220</v>
      </c>
      <c r="C416" s="19">
        <v>9447</v>
      </c>
      <c r="D416" s="20">
        <f t="shared" si="0"/>
        <v>1.3510769142759074E-2</v>
      </c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3" x14ac:dyDescent="0.15">
      <c r="A417" s="18" t="s">
        <v>470</v>
      </c>
      <c r="B417" s="19">
        <v>602579</v>
      </c>
      <c r="C417" s="19">
        <v>8087</v>
      </c>
      <c r="D417" s="20">
        <f t="shared" si="0"/>
        <v>1.3420646919325102E-2</v>
      </c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3" x14ac:dyDescent="0.15">
      <c r="A418" s="18" t="s">
        <v>471</v>
      </c>
      <c r="B418" s="19">
        <v>754525</v>
      </c>
      <c r="C418" s="19">
        <v>10014</v>
      </c>
      <c r="D418" s="20">
        <f t="shared" si="0"/>
        <v>1.3271926046187999E-2</v>
      </c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3" x14ac:dyDescent="0.15">
      <c r="A419" s="18" t="s">
        <v>472</v>
      </c>
      <c r="B419" s="19">
        <v>776910</v>
      </c>
      <c r="C419" s="19">
        <v>10269</v>
      </c>
      <c r="D419" s="20">
        <f t="shared" si="0"/>
        <v>1.3217747229408812E-2</v>
      </c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3" x14ac:dyDescent="0.15">
      <c r="A420" s="18" t="s">
        <v>473</v>
      </c>
      <c r="B420" s="19">
        <v>779772</v>
      </c>
      <c r="C420" s="19">
        <v>9845</v>
      </c>
      <c r="D420" s="20">
        <f t="shared" si="0"/>
        <v>1.2625485398295912E-2</v>
      </c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3" x14ac:dyDescent="0.15">
      <c r="A421" s="18" t="s">
        <v>474</v>
      </c>
      <c r="B421" s="19">
        <v>695105</v>
      </c>
      <c r="C421" s="19">
        <v>8772</v>
      </c>
      <c r="D421" s="20">
        <f t="shared" si="0"/>
        <v>1.2619676164032772E-2</v>
      </c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3" x14ac:dyDescent="0.15">
      <c r="A422" s="18" t="s">
        <v>475</v>
      </c>
      <c r="B422" s="19">
        <v>743322</v>
      </c>
      <c r="C422" s="19">
        <v>9261</v>
      </c>
      <c r="D422" s="20">
        <f t="shared" si="0"/>
        <v>1.2458934351465448E-2</v>
      </c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3" x14ac:dyDescent="0.15">
      <c r="A423" s="18" t="s">
        <v>476</v>
      </c>
      <c r="B423" s="19">
        <v>626299</v>
      </c>
      <c r="C423" s="19">
        <v>7621</v>
      </c>
      <c r="D423" s="20">
        <f t="shared" si="0"/>
        <v>1.216830938577261E-2</v>
      </c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3" x14ac:dyDescent="0.15">
      <c r="A424" s="18" t="s">
        <v>477</v>
      </c>
      <c r="B424" s="19">
        <v>844006</v>
      </c>
      <c r="C424" s="19">
        <v>9703</v>
      </c>
      <c r="D424" s="20">
        <f t="shared" si="0"/>
        <v>1.1496363769925806E-2</v>
      </c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3" x14ac:dyDescent="0.15">
      <c r="A425" s="18" t="s">
        <v>478</v>
      </c>
      <c r="B425" s="19">
        <v>724568</v>
      </c>
      <c r="C425" s="19">
        <v>7846</v>
      </c>
      <c r="D425" s="20">
        <f t="shared" si="0"/>
        <v>1.0828521270605381E-2</v>
      </c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3" x14ac:dyDescent="0.15">
      <c r="A426" s="18" t="s">
        <v>479</v>
      </c>
      <c r="B426" s="19">
        <v>652869</v>
      </c>
      <c r="C426" s="19">
        <v>6968</v>
      </c>
      <c r="D426" s="20">
        <f t="shared" si="0"/>
        <v>1.0672891498907131E-2</v>
      </c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3" x14ac:dyDescent="0.15">
      <c r="A427" s="18" t="s">
        <v>480</v>
      </c>
      <c r="B427" s="19">
        <v>727688</v>
      </c>
      <c r="C427" s="19">
        <v>7703</v>
      </c>
      <c r="D427" s="20">
        <f t="shared" si="0"/>
        <v>1.0585580633458295E-2</v>
      </c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3" x14ac:dyDescent="0.15">
      <c r="A428" s="18" t="s">
        <v>481</v>
      </c>
      <c r="B428" s="19">
        <v>672274</v>
      </c>
      <c r="C428" s="19">
        <v>6969</v>
      </c>
      <c r="D428" s="20">
        <f t="shared" si="0"/>
        <v>1.0366308975209513E-2</v>
      </c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3" x14ac:dyDescent="0.15">
      <c r="A429" s="18" t="s">
        <v>42</v>
      </c>
      <c r="B429" s="19">
        <v>812357</v>
      </c>
      <c r="C429" s="19">
        <v>7708</v>
      </c>
      <c r="D429" s="20">
        <f t="shared" si="0"/>
        <v>9.488439196067738E-3</v>
      </c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3" x14ac:dyDescent="0.15">
      <c r="A430" s="18" t="s">
        <v>43</v>
      </c>
      <c r="B430" s="19">
        <v>773622</v>
      </c>
      <c r="C430" s="19">
        <v>7338</v>
      </c>
      <c r="D430" s="20">
        <f t="shared" si="0"/>
        <v>9.4852524876490076E-3</v>
      </c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3" x14ac:dyDescent="0.15">
      <c r="A431" s="18" t="s">
        <v>44</v>
      </c>
      <c r="B431" s="19">
        <v>753595</v>
      </c>
      <c r="C431" s="19">
        <v>7103</v>
      </c>
      <c r="D431" s="20">
        <f t="shared" si="0"/>
        <v>9.4254871648564546E-3</v>
      </c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3" x14ac:dyDescent="0.15">
      <c r="A432" s="18" t="s">
        <v>45</v>
      </c>
      <c r="B432" s="19">
        <v>710420</v>
      </c>
      <c r="C432" s="19">
        <v>5661</v>
      </c>
      <c r="D432" s="20">
        <f t="shared" si="0"/>
        <v>7.9685256608766648E-3</v>
      </c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3" x14ac:dyDescent="0.15">
      <c r="A433" s="18" t="s">
        <v>46</v>
      </c>
      <c r="B433" s="19">
        <v>912950</v>
      </c>
      <c r="C433" s="19">
        <v>6900</v>
      </c>
      <c r="D433" s="20">
        <f t="shared" si="0"/>
        <v>7.5579166438468704E-3</v>
      </c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3" x14ac:dyDescent="0.15">
      <c r="A434" s="18" t="s">
        <v>47</v>
      </c>
      <c r="B434" s="19">
        <v>831343</v>
      </c>
      <c r="C434" s="19">
        <v>5956</v>
      </c>
      <c r="D434" s="20">
        <f t="shared" si="0"/>
        <v>7.1643112409679275E-3</v>
      </c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3" x14ac:dyDescent="0.15">
      <c r="A435" s="18" t="s">
        <v>48</v>
      </c>
      <c r="B435" s="19">
        <v>814998</v>
      </c>
      <c r="C435" s="19">
        <v>5543</v>
      </c>
      <c r="D435" s="20">
        <f t="shared" si="0"/>
        <v>6.8012436840335809E-3</v>
      </c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3" x14ac:dyDescent="0.15">
      <c r="A436" s="18" t="s">
        <v>49</v>
      </c>
      <c r="B436" s="19">
        <v>577737</v>
      </c>
      <c r="C436" s="19">
        <v>3667</v>
      </c>
      <c r="D436" s="20">
        <f t="shared" si="0"/>
        <v>6.347178733576004E-3</v>
      </c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3" x14ac:dyDescent="0.15">
      <c r="A437" s="18" t="s">
        <v>50</v>
      </c>
      <c r="B437" s="19">
        <v>841258</v>
      </c>
      <c r="C437" s="19">
        <v>5175</v>
      </c>
      <c r="D437" s="20">
        <f t="shared" si="0"/>
        <v>6.1515016796274153E-3</v>
      </c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3" x14ac:dyDescent="0.15">
      <c r="A438" s="18" t="s">
        <v>51</v>
      </c>
      <c r="B438" s="19">
        <v>1062305</v>
      </c>
      <c r="C438" s="19">
        <v>5056</v>
      </c>
      <c r="D438" s="20">
        <f t="shared" si="0"/>
        <v>4.7594617365069357E-3</v>
      </c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3" x14ac:dyDescent="0.15">
      <c r="A439" s="63" t="s">
        <v>482</v>
      </c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3" x14ac:dyDescent="0.1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3" x14ac:dyDescent="0.1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3" x14ac:dyDescent="0.1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3" x14ac:dyDescent="0.1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3" x14ac:dyDescent="0.1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3" x14ac:dyDescent="0.1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3" x14ac:dyDescent="0.1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3" x14ac:dyDescent="0.1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3" x14ac:dyDescent="0.1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3" x14ac:dyDescent="0.1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3" x14ac:dyDescent="0.1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3" x14ac:dyDescent="0.1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3" x14ac:dyDescent="0.1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3" x14ac:dyDescent="0.1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3" x14ac:dyDescent="0.1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3" x14ac:dyDescent="0.1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3" x14ac:dyDescent="0.1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3" x14ac:dyDescent="0.1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3" x14ac:dyDescent="0.1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3" x14ac:dyDescent="0.1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3" x14ac:dyDescent="0.1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3" x14ac:dyDescent="0.1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3" x14ac:dyDescent="0.1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3" x14ac:dyDescent="0.1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3" x14ac:dyDescent="0.1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3" x14ac:dyDescent="0.1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3" x14ac:dyDescent="0.1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3" x14ac:dyDescent="0.1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3" x14ac:dyDescent="0.1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3" x14ac:dyDescent="0.1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3" x14ac:dyDescent="0.1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3" x14ac:dyDescent="0.1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3" x14ac:dyDescent="0.1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3" x14ac:dyDescent="0.1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3" x14ac:dyDescent="0.1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3" x14ac:dyDescent="0.1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3" x14ac:dyDescent="0.1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3" x14ac:dyDescent="0.1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3" x14ac:dyDescent="0.1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3" x14ac:dyDescent="0.1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3" x14ac:dyDescent="0.1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3" x14ac:dyDescent="0.1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3" x14ac:dyDescent="0.1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3" x14ac:dyDescent="0.1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3" x14ac:dyDescent="0.1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3" x14ac:dyDescent="0.1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3" x14ac:dyDescent="0.1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3" x14ac:dyDescent="0.1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3" x14ac:dyDescent="0.1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3" x14ac:dyDescent="0.1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3" x14ac:dyDescent="0.1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3" x14ac:dyDescent="0.1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3" x14ac:dyDescent="0.1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3" x14ac:dyDescent="0.1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3" x14ac:dyDescent="0.1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3" x14ac:dyDescent="0.1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3" x14ac:dyDescent="0.1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3" x14ac:dyDescent="0.1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3" x14ac:dyDescent="0.1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3" x14ac:dyDescent="0.1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3" x14ac:dyDescent="0.1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3" x14ac:dyDescent="0.1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3" x14ac:dyDescent="0.1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3" x14ac:dyDescent="0.1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3" x14ac:dyDescent="0.1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3" x14ac:dyDescent="0.1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3" x14ac:dyDescent="0.1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3" x14ac:dyDescent="0.1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3" x14ac:dyDescent="0.1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3" x14ac:dyDescent="0.1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3" x14ac:dyDescent="0.1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3" x14ac:dyDescent="0.1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3" x14ac:dyDescent="0.1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3" x14ac:dyDescent="0.1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3" x14ac:dyDescent="0.1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3" x14ac:dyDescent="0.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3" x14ac:dyDescent="0.1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3" x14ac:dyDescent="0.1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3" x14ac:dyDescent="0.1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3" x14ac:dyDescent="0.1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3" x14ac:dyDescent="0.1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3" x14ac:dyDescent="0.1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3" x14ac:dyDescent="0.1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3" x14ac:dyDescent="0.1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3" x14ac:dyDescent="0.1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3" x14ac:dyDescent="0.1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3" x14ac:dyDescent="0.1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3" x14ac:dyDescent="0.1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3" x14ac:dyDescent="0.1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3" x14ac:dyDescent="0.1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3" x14ac:dyDescent="0.1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3" x14ac:dyDescent="0.1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3" x14ac:dyDescent="0.1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3" x14ac:dyDescent="0.1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3" x14ac:dyDescent="0.1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3" x14ac:dyDescent="0.1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3" x14ac:dyDescent="0.1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3" x14ac:dyDescent="0.1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3" x14ac:dyDescent="0.1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3" x14ac:dyDescent="0.1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3" x14ac:dyDescent="0.1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3" x14ac:dyDescent="0.1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3" x14ac:dyDescent="0.1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3" x14ac:dyDescent="0.1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3" x14ac:dyDescent="0.1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3" x14ac:dyDescent="0.1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3" x14ac:dyDescent="0.1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3" x14ac:dyDescent="0.1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3" x14ac:dyDescent="0.1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3" x14ac:dyDescent="0.1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3" x14ac:dyDescent="0.1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3" x14ac:dyDescent="0.1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3" x14ac:dyDescent="0.1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3" x14ac:dyDescent="0.1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3" x14ac:dyDescent="0.1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3" x14ac:dyDescent="0.1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3" x14ac:dyDescent="0.1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3" x14ac:dyDescent="0.1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3" x14ac:dyDescent="0.1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3" x14ac:dyDescent="0.1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3" x14ac:dyDescent="0.1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3" x14ac:dyDescent="0.1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3" x14ac:dyDescent="0.1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3" x14ac:dyDescent="0.1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3" x14ac:dyDescent="0.1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3" x14ac:dyDescent="0.1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3" x14ac:dyDescent="0.1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3" x14ac:dyDescent="0.1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3" x14ac:dyDescent="0.1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3" x14ac:dyDescent="0.1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3" x14ac:dyDescent="0.1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3" x14ac:dyDescent="0.1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3" x14ac:dyDescent="0.1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3" x14ac:dyDescent="0.1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3" x14ac:dyDescent="0.1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3" x14ac:dyDescent="0.1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3" x14ac:dyDescent="0.1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3" x14ac:dyDescent="0.1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3" x14ac:dyDescent="0.1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3" x14ac:dyDescent="0.1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3" x14ac:dyDescent="0.1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3" x14ac:dyDescent="0.1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3" x14ac:dyDescent="0.1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3" x14ac:dyDescent="0.1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3" x14ac:dyDescent="0.1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3" x14ac:dyDescent="0.1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3" x14ac:dyDescent="0.1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3" x14ac:dyDescent="0.1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3" x14ac:dyDescent="0.1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3" x14ac:dyDescent="0.1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3" x14ac:dyDescent="0.1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3" x14ac:dyDescent="0.1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3" x14ac:dyDescent="0.1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3" x14ac:dyDescent="0.1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3" x14ac:dyDescent="0.1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3" x14ac:dyDescent="0.1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3" x14ac:dyDescent="0.1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3" x14ac:dyDescent="0.1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3" x14ac:dyDescent="0.1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3" x14ac:dyDescent="0.1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3" x14ac:dyDescent="0.1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3" x14ac:dyDescent="0.1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3" x14ac:dyDescent="0.1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3" x14ac:dyDescent="0.1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3" x14ac:dyDescent="0.1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3" x14ac:dyDescent="0.1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3" x14ac:dyDescent="0.1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3" x14ac:dyDescent="0.1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3" x14ac:dyDescent="0.1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3" x14ac:dyDescent="0.1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3" x14ac:dyDescent="0.1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3" x14ac:dyDescent="0.1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3" x14ac:dyDescent="0.1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3" x14ac:dyDescent="0.1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3" x14ac:dyDescent="0.1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3" x14ac:dyDescent="0.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3" x14ac:dyDescent="0.1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3" x14ac:dyDescent="0.1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3" x14ac:dyDescent="0.1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3" x14ac:dyDescent="0.1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3" x14ac:dyDescent="0.1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3" x14ac:dyDescent="0.1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3" x14ac:dyDescent="0.1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3" x14ac:dyDescent="0.1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3" x14ac:dyDescent="0.1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3" x14ac:dyDescent="0.1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3" x14ac:dyDescent="0.1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3" x14ac:dyDescent="0.1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3" x14ac:dyDescent="0.1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3" x14ac:dyDescent="0.1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3" x14ac:dyDescent="0.1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3" x14ac:dyDescent="0.1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3" x14ac:dyDescent="0.1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3" x14ac:dyDescent="0.1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3" x14ac:dyDescent="0.1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3" x14ac:dyDescent="0.1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3" x14ac:dyDescent="0.1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3" x14ac:dyDescent="0.1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3" x14ac:dyDescent="0.1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3" x14ac:dyDescent="0.1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3" x14ac:dyDescent="0.1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3" x14ac:dyDescent="0.1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3" x14ac:dyDescent="0.1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3" x14ac:dyDescent="0.1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3" x14ac:dyDescent="0.1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3" x14ac:dyDescent="0.1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3" x14ac:dyDescent="0.1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3" x14ac:dyDescent="0.1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3" x14ac:dyDescent="0.1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3" x14ac:dyDescent="0.1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3" x14ac:dyDescent="0.1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3" x14ac:dyDescent="0.1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3" x14ac:dyDescent="0.1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3" x14ac:dyDescent="0.1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3" x14ac:dyDescent="0.1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3" x14ac:dyDescent="0.1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3" x14ac:dyDescent="0.1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3" x14ac:dyDescent="0.1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3" x14ac:dyDescent="0.1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3" x14ac:dyDescent="0.1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3" x14ac:dyDescent="0.1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3" x14ac:dyDescent="0.1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3" x14ac:dyDescent="0.1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3" x14ac:dyDescent="0.1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3" x14ac:dyDescent="0.1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3" x14ac:dyDescent="0.1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3" x14ac:dyDescent="0.1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3" x14ac:dyDescent="0.1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3" x14ac:dyDescent="0.1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3" x14ac:dyDescent="0.1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3" x14ac:dyDescent="0.1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3" x14ac:dyDescent="0.1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3" x14ac:dyDescent="0.1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3" x14ac:dyDescent="0.1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3" x14ac:dyDescent="0.1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3" x14ac:dyDescent="0.1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3" x14ac:dyDescent="0.1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3" x14ac:dyDescent="0.1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3" x14ac:dyDescent="0.1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3" x14ac:dyDescent="0.1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3" x14ac:dyDescent="0.1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3" x14ac:dyDescent="0.1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3" x14ac:dyDescent="0.1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3" x14ac:dyDescent="0.1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3" x14ac:dyDescent="0.1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3" x14ac:dyDescent="0.1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3" x14ac:dyDescent="0.1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3" x14ac:dyDescent="0.1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3" x14ac:dyDescent="0.1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3" x14ac:dyDescent="0.1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3" x14ac:dyDescent="0.1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3" x14ac:dyDescent="0.1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3" x14ac:dyDescent="0.1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3" x14ac:dyDescent="0.1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3" x14ac:dyDescent="0.1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3" x14ac:dyDescent="0.1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3" x14ac:dyDescent="0.1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3" x14ac:dyDescent="0.1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3" x14ac:dyDescent="0.1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3" x14ac:dyDescent="0.1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3" x14ac:dyDescent="0.1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3" x14ac:dyDescent="0.1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3" x14ac:dyDescent="0.1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3" x14ac:dyDescent="0.1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3" x14ac:dyDescent="0.1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3" x14ac:dyDescent="0.1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3" x14ac:dyDescent="0.1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3" x14ac:dyDescent="0.1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3" x14ac:dyDescent="0.1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3" x14ac:dyDescent="0.1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3" x14ac:dyDescent="0.1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3" x14ac:dyDescent="0.1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3" x14ac:dyDescent="0.1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3" x14ac:dyDescent="0.1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3" x14ac:dyDescent="0.1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3" x14ac:dyDescent="0.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3" x14ac:dyDescent="0.1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3" x14ac:dyDescent="0.1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3" x14ac:dyDescent="0.1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3" x14ac:dyDescent="0.1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3" x14ac:dyDescent="0.1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3" x14ac:dyDescent="0.1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3" x14ac:dyDescent="0.1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3" x14ac:dyDescent="0.1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3" x14ac:dyDescent="0.1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3" x14ac:dyDescent="0.1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3" x14ac:dyDescent="0.1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3" x14ac:dyDescent="0.1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3" x14ac:dyDescent="0.1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3" x14ac:dyDescent="0.1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3" x14ac:dyDescent="0.1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3" x14ac:dyDescent="0.1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3" x14ac:dyDescent="0.1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3" x14ac:dyDescent="0.1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3" x14ac:dyDescent="0.1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3" x14ac:dyDescent="0.1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3" x14ac:dyDescent="0.1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3" x14ac:dyDescent="0.1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3" x14ac:dyDescent="0.1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3" x14ac:dyDescent="0.1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3" x14ac:dyDescent="0.1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3" x14ac:dyDescent="0.1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3" x14ac:dyDescent="0.1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3" x14ac:dyDescent="0.1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3" x14ac:dyDescent="0.1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3" x14ac:dyDescent="0.1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3" x14ac:dyDescent="0.1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3" x14ac:dyDescent="0.1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3" x14ac:dyDescent="0.1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3" x14ac:dyDescent="0.1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3" x14ac:dyDescent="0.1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3" x14ac:dyDescent="0.1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3" x14ac:dyDescent="0.1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3" x14ac:dyDescent="0.1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3" x14ac:dyDescent="0.1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3" x14ac:dyDescent="0.1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3" x14ac:dyDescent="0.1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3" x14ac:dyDescent="0.1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3" x14ac:dyDescent="0.1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3" x14ac:dyDescent="0.1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3" x14ac:dyDescent="0.1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3" x14ac:dyDescent="0.1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3" x14ac:dyDescent="0.1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3" x14ac:dyDescent="0.1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3" x14ac:dyDescent="0.1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3" x14ac:dyDescent="0.1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3" x14ac:dyDescent="0.1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3" x14ac:dyDescent="0.1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3" x14ac:dyDescent="0.1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3" x14ac:dyDescent="0.1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3" x14ac:dyDescent="0.1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3" x14ac:dyDescent="0.1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3" x14ac:dyDescent="0.1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3" x14ac:dyDescent="0.1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3" x14ac:dyDescent="0.1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3" x14ac:dyDescent="0.1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3" x14ac:dyDescent="0.1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3" x14ac:dyDescent="0.1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3" x14ac:dyDescent="0.1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3" x14ac:dyDescent="0.1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3" x14ac:dyDescent="0.1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3" x14ac:dyDescent="0.1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3" x14ac:dyDescent="0.1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3" x14ac:dyDescent="0.1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3" x14ac:dyDescent="0.1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3" x14ac:dyDescent="0.1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3" x14ac:dyDescent="0.1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3" x14ac:dyDescent="0.1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3" x14ac:dyDescent="0.1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3" x14ac:dyDescent="0.1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3" x14ac:dyDescent="0.1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3" x14ac:dyDescent="0.1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3" x14ac:dyDescent="0.1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3" x14ac:dyDescent="0.1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3" x14ac:dyDescent="0.1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3" x14ac:dyDescent="0.1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3" x14ac:dyDescent="0.1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3" x14ac:dyDescent="0.1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3" x14ac:dyDescent="0.1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3" x14ac:dyDescent="0.1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3" x14ac:dyDescent="0.1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3" x14ac:dyDescent="0.1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3" x14ac:dyDescent="0.1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3" x14ac:dyDescent="0.1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3" x14ac:dyDescent="0.1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3" x14ac:dyDescent="0.1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3" x14ac:dyDescent="0.1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3" x14ac:dyDescent="0.1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3" x14ac:dyDescent="0.1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3" x14ac:dyDescent="0.1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3" x14ac:dyDescent="0.1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3" x14ac:dyDescent="0.1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3" x14ac:dyDescent="0.1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3" x14ac:dyDescent="0.1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3" x14ac:dyDescent="0.1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3" x14ac:dyDescent="0.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3" x14ac:dyDescent="0.1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3" x14ac:dyDescent="0.1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3" x14ac:dyDescent="0.1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3" x14ac:dyDescent="0.1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3" x14ac:dyDescent="0.1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3" x14ac:dyDescent="0.1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3" x14ac:dyDescent="0.1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3" x14ac:dyDescent="0.1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3" x14ac:dyDescent="0.1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3" x14ac:dyDescent="0.1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3" x14ac:dyDescent="0.1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3" x14ac:dyDescent="0.1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3" x14ac:dyDescent="0.1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3" x14ac:dyDescent="0.1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3" x14ac:dyDescent="0.1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3" x14ac:dyDescent="0.1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3" x14ac:dyDescent="0.1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3" x14ac:dyDescent="0.1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3" x14ac:dyDescent="0.1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3" x14ac:dyDescent="0.1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3" x14ac:dyDescent="0.1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3" x14ac:dyDescent="0.1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3" x14ac:dyDescent="0.1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3" x14ac:dyDescent="0.1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3" x14ac:dyDescent="0.1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3" x14ac:dyDescent="0.1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3" x14ac:dyDescent="0.1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3" x14ac:dyDescent="0.1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3" x14ac:dyDescent="0.1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3" x14ac:dyDescent="0.1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3" x14ac:dyDescent="0.1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3" x14ac:dyDescent="0.1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3" x14ac:dyDescent="0.1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3" x14ac:dyDescent="0.1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3" x14ac:dyDescent="0.1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3" x14ac:dyDescent="0.1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3" x14ac:dyDescent="0.1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3" x14ac:dyDescent="0.1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3" x14ac:dyDescent="0.1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3" x14ac:dyDescent="0.1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3" x14ac:dyDescent="0.1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3" x14ac:dyDescent="0.1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3" x14ac:dyDescent="0.1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3" x14ac:dyDescent="0.1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3" x14ac:dyDescent="0.1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3" x14ac:dyDescent="0.1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3" x14ac:dyDescent="0.1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3" x14ac:dyDescent="0.1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3" x14ac:dyDescent="0.1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3" x14ac:dyDescent="0.1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3" x14ac:dyDescent="0.1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3" x14ac:dyDescent="0.1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3" x14ac:dyDescent="0.1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3" x14ac:dyDescent="0.1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3" x14ac:dyDescent="0.1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3" x14ac:dyDescent="0.1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3" x14ac:dyDescent="0.1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3" x14ac:dyDescent="0.1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3" x14ac:dyDescent="0.1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3" x14ac:dyDescent="0.1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3" x14ac:dyDescent="0.1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3" x14ac:dyDescent="0.1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3" x14ac:dyDescent="0.1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3" x14ac:dyDescent="0.1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3" x14ac:dyDescent="0.1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3" x14ac:dyDescent="0.1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3" x14ac:dyDescent="0.1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3" x14ac:dyDescent="0.1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3" x14ac:dyDescent="0.1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3" x14ac:dyDescent="0.1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3" x14ac:dyDescent="0.1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3" x14ac:dyDescent="0.1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3" x14ac:dyDescent="0.1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3" x14ac:dyDescent="0.1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3" x14ac:dyDescent="0.1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3" x14ac:dyDescent="0.1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3" x14ac:dyDescent="0.1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3" x14ac:dyDescent="0.1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3" x14ac:dyDescent="0.1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3" x14ac:dyDescent="0.1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3" x14ac:dyDescent="0.1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3" x14ac:dyDescent="0.1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3" x14ac:dyDescent="0.1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3" x14ac:dyDescent="0.1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3" x14ac:dyDescent="0.1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3" x14ac:dyDescent="0.1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3" x14ac:dyDescent="0.1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3" x14ac:dyDescent="0.1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3" x14ac:dyDescent="0.1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3" x14ac:dyDescent="0.1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3" x14ac:dyDescent="0.1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3" x14ac:dyDescent="0.1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3" x14ac:dyDescent="0.1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3" x14ac:dyDescent="0.1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3" x14ac:dyDescent="0.1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3" x14ac:dyDescent="0.1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3" x14ac:dyDescent="0.1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3" x14ac:dyDescent="0.1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3" x14ac:dyDescent="0.1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3" x14ac:dyDescent="0.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3" x14ac:dyDescent="0.1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3" x14ac:dyDescent="0.1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3" x14ac:dyDescent="0.1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3" x14ac:dyDescent="0.1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3" x14ac:dyDescent="0.1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3" x14ac:dyDescent="0.1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3" x14ac:dyDescent="0.1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3" x14ac:dyDescent="0.1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3" x14ac:dyDescent="0.1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3" x14ac:dyDescent="0.1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3" x14ac:dyDescent="0.1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3" x14ac:dyDescent="0.1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3" x14ac:dyDescent="0.1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3" x14ac:dyDescent="0.1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3" x14ac:dyDescent="0.1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3" x14ac:dyDescent="0.1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3" x14ac:dyDescent="0.1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3" x14ac:dyDescent="0.1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3" x14ac:dyDescent="0.1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3" x14ac:dyDescent="0.1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3" x14ac:dyDescent="0.1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3" x14ac:dyDescent="0.1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3" x14ac:dyDescent="0.1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3" x14ac:dyDescent="0.1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3" x14ac:dyDescent="0.1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3" x14ac:dyDescent="0.1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3" x14ac:dyDescent="0.1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3" x14ac:dyDescent="0.1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3" x14ac:dyDescent="0.1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3" x14ac:dyDescent="0.1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3" x14ac:dyDescent="0.1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3" x14ac:dyDescent="0.1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3" x14ac:dyDescent="0.1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3" x14ac:dyDescent="0.1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3" x14ac:dyDescent="0.1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3" x14ac:dyDescent="0.1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3" x14ac:dyDescent="0.1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3" x14ac:dyDescent="0.1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3" x14ac:dyDescent="0.1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3" x14ac:dyDescent="0.1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3" x14ac:dyDescent="0.1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3" x14ac:dyDescent="0.1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3" x14ac:dyDescent="0.1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3" x14ac:dyDescent="0.1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3" x14ac:dyDescent="0.1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3" x14ac:dyDescent="0.1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3" x14ac:dyDescent="0.1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3" x14ac:dyDescent="0.1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3" x14ac:dyDescent="0.1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3" x14ac:dyDescent="0.1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3" x14ac:dyDescent="0.1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3" x14ac:dyDescent="0.1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3" x14ac:dyDescent="0.1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3" x14ac:dyDescent="0.1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3" x14ac:dyDescent="0.1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3" x14ac:dyDescent="0.1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3" x14ac:dyDescent="0.1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3" x14ac:dyDescent="0.1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3" x14ac:dyDescent="0.1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3" x14ac:dyDescent="0.1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3" x14ac:dyDescent="0.1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3" x14ac:dyDescent="0.1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3" x14ac:dyDescent="0.1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3" x14ac:dyDescent="0.1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3" x14ac:dyDescent="0.1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3" x14ac:dyDescent="0.1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3" x14ac:dyDescent="0.1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3" x14ac:dyDescent="0.1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3" x14ac:dyDescent="0.1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3" x14ac:dyDescent="0.1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3" x14ac:dyDescent="0.1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3" x14ac:dyDescent="0.1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3" x14ac:dyDescent="0.1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3" x14ac:dyDescent="0.1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3" x14ac:dyDescent="0.1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3" x14ac:dyDescent="0.1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3" x14ac:dyDescent="0.1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3" x14ac:dyDescent="0.1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3" x14ac:dyDescent="0.1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3" x14ac:dyDescent="0.1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3" x14ac:dyDescent="0.1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3" x14ac:dyDescent="0.1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3" x14ac:dyDescent="0.1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3" x14ac:dyDescent="0.1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3" x14ac:dyDescent="0.1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hyperlinks>
    <hyperlink ref="A439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2020-07-30T12:55:43Z</dcterms:created>
  <dcterms:modified xsi:type="dcterms:W3CDTF">2020-07-30T12:55:43Z</dcterms:modified>
</cp:coreProperties>
</file>